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95" windowHeight="12015" activeTab="0"/>
  </bookViews>
  <sheets>
    <sheet name="Formulaire" sheetId="1" r:id="rId1"/>
  </sheets>
  <definedNames/>
  <calcPr fullCalcOnLoad="1"/>
</workbook>
</file>

<file path=xl/sharedStrings.xml><?xml version="1.0" encoding="utf-8"?>
<sst xmlns="http://schemas.openxmlformats.org/spreadsheetml/2006/main" count="105" uniqueCount="91">
  <si>
    <t>l/s</t>
  </si>
  <si>
    <t>mm</t>
  </si>
  <si>
    <t>m²</t>
  </si>
  <si>
    <t>mm/h</t>
  </si>
  <si>
    <t>C1</t>
  </si>
  <si>
    <t>C3</t>
  </si>
  <si>
    <t>C4</t>
  </si>
  <si>
    <t>C5</t>
  </si>
  <si>
    <t>m</t>
  </si>
  <si>
    <t xml:space="preserve">1- Définition du projet </t>
  </si>
  <si>
    <t>Adresse des travaux :</t>
  </si>
  <si>
    <t xml:space="preserve">2- Détermination du volume de rétention </t>
  </si>
  <si>
    <t>La compensation du ruissellement à la parcelle ne doit tenir compte que des surfaces qui changent de type de couverture du fait de l'aménagement</t>
  </si>
  <si>
    <t xml:space="preserve">T = </t>
  </si>
  <si>
    <t xml:space="preserve">Période de retour de dimensionnement </t>
  </si>
  <si>
    <t>=</t>
  </si>
  <si>
    <t xml:space="preserve">20 ans </t>
  </si>
  <si>
    <t xml:space="preserve">R = </t>
  </si>
  <si>
    <t xml:space="preserve">Région du dimensionnement </t>
  </si>
  <si>
    <t>Région 2</t>
  </si>
  <si>
    <t xml:space="preserve">S = </t>
  </si>
  <si>
    <t xml:space="preserve">Q = </t>
  </si>
  <si>
    <t>Débit de fuite (litre/s)</t>
  </si>
  <si>
    <t xml:space="preserve">C = </t>
  </si>
  <si>
    <t xml:space="preserve">Coefficient de ruissellement </t>
  </si>
  <si>
    <t xml:space="preserve">q = </t>
  </si>
  <si>
    <t>Hauteur d'eau équivalente en mm/h</t>
  </si>
  <si>
    <t xml:space="preserve">ha = </t>
  </si>
  <si>
    <t xml:space="preserve">ha * S * C /1000 = </t>
  </si>
  <si>
    <t xml:space="preserve">H = </t>
  </si>
  <si>
    <t>Hauteur utile maximale de stockage  (m)</t>
  </si>
  <si>
    <t xml:space="preserve">D = </t>
  </si>
  <si>
    <t>Diamètre calculé de l'orifice de régulation en mm</t>
  </si>
  <si>
    <t>Si le diamètre calculé est inférieure à 50 mm, prendre D= 50 mm sinon prendre le diamètre calculé conformément au guide de gestion des eaux pluviales DREAL Aquitaine</t>
  </si>
  <si>
    <t xml:space="preserve"> Diamètre de l'orifice de régulation retenu :</t>
  </si>
  <si>
    <t>Le système de stockage sera équipé d'une surverse ou trop plein pour évacuer les volumes de pluie au delà de la période de retour de 20 ans ; la section du trop- plein sera équivalente à la section d'alimentation du système de stockage</t>
  </si>
  <si>
    <t xml:space="preserve">3 - Synthèse </t>
  </si>
  <si>
    <t>Porosité du système de stockage :</t>
  </si>
  <si>
    <t>Hauteur utile de stockage :</t>
  </si>
  <si>
    <t>Volume vingtennal retenu :</t>
  </si>
  <si>
    <t xml:space="preserve">Diamètre de l'orifice de régulation : </t>
  </si>
  <si>
    <t>DONNEES DU DECLARANT</t>
  </si>
  <si>
    <t>Téléphone :</t>
  </si>
  <si>
    <t>Adresse Mail :</t>
  </si>
  <si>
    <t>Adresse :</t>
  </si>
  <si>
    <t>Nom - Prénom :</t>
  </si>
  <si>
    <t>CP - Ville :</t>
  </si>
  <si>
    <t xml:space="preserve">Parcelles cadastrales Section et N° : </t>
  </si>
  <si>
    <r>
      <t>V</t>
    </r>
    <r>
      <rPr>
        <b/>
        <vertAlign val="subscript"/>
        <sz val="14"/>
        <color indexed="8"/>
        <rFont val="Garamond"/>
        <family val="1"/>
      </rPr>
      <t>20</t>
    </r>
    <r>
      <rPr>
        <b/>
        <sz val="14"/>
        <color indexed="8"/>
        <rFont val="Garamond"/>
        <family val="1"/>
      </rPr>
      <t xml:space="preserve"> = </t>
    </r>
  </si>
  <si>
    <r>
      <t>m</t>
    </r>
    <r>
      <rPr>
        <b/>
        <vertAlign val="superscript"/>
        <sz val="14"/>
        <color indexed="8"/>
        <rFont val="Garamond"/>
        <family val="1"/>
      </rPr>
      <t>3</t>
    </r>
  </si>
  <si>
    <t>S1</t>
  </si>
  <si>
    <t>S3</t>
  </si>
  <si>
    <t>Toiture et terrasses en RDC non couvertes (m²)</t>
  </si>
  <si>
    <t>Surface totale du projet d'aménagement en m² (S1 + S2 + S3...)</t>
  </si>
  <si>
    <t>Surfaces du Projet</t>
  </si>
  <si>
    <t>Coéfficient de ruissellement</t>
  </si>
  <si>
    <t>S4</t>
  </si>
  <si>
    <t>S5</t>
  </si>
  <si>
    <t>S6</t>
  </si>
  <si>
    <t>S7</t>
  </si>
  <si>
    <t>Accès + parkings en gravier compacté (m²)</t>
  </si>
  <si>
    <t>Accès + parkings en pavage autobloquant (m²)</t>
  </si>
  <si>
    <t>Accès + parkings en stabilitsé (m²)</t>
  </si>
  <si>
    <t>Accès + parkings en béton (m²)</t>
  </si>
  <si>
    <t>Accès + parkings en enrobé (m²)</t>
  </si>
  <si>
    <t>C6</t>
  </si>
  <si>
    <t>C7</t>
  </si>
  <si>
    <t xml:space="preserve">                             Méthode de calcul hydraulique des bassins de retenue pour la compensation du ruissellement à la parcelle</t>
  </si>
  <si>
    <t xml:space="preserve">             Méthode tirée de l'instruction technique de 1977 relative aux réseaux d'assainissement                                                                                                          des agglomérations établie par commission interministérielle </t>
  </si>
  <si>
    <r>
      <t xml:space="preserve"> V</t>
    </r>
    <r>
      <rPr>
        <b/>
        <vertAlign val="subscript"/>
        <sz val="16"/>
        <color indexed="8"/>
        <rFont val="Garamond"/>
        <family val="1"/>
      </rPr>
      <t>20</t>
    </r>
    <r>
      <rPr>
        <b/>
        <sz val="16"/>
        <color indexed="8"/>
        <rFont val="Garamond"/>
        <family val="1"/>
      </rPr>
      <t xml:space="preserve"> : Volume vingtennal de rétention à la parcelle arrondi à : </t>
    </r>
  </si>
  <si>
    <r>
      <t>m</t>
    </r>
    <r>
      <rPr>
        <b/>
        <vertAlign val="superscript"/>
        <sz val="16"/>
        <color indexed="8"/>
        <rFont val="Garamond"/>
        <family val="1"/>
      </rPr>
      <t>3</t>
    </r>
  </si>
  <si>
    <t>Emprise au sol  du dispositif de stockage :</t>
  </si>
  <si>
    <t>E =</t>
  </si>
  <si>
    <t>Emprise au sol du dispositif de stockage en m²</t>
  </si>
  <si>
    <t xml:space="preserve">3 x S / 10 000 = </t>
  </si>
  <si>
    <t xml:space="preserve">3600 * Q / ( S * C ) = </t>
  </si>
  <si>
    <r>
      <t>Volume de rétention nécessaire en m</t>
    </r>
    <r>
      <rPr>
        <b/>
        <vertAlign val="superscript"/>
        <sz val="14"/>
        <color indexed="8"/>
        <rFont val="Garamond"/>
        <family val="1"/>
      </rPr>
      <t>3</t>
    </r>
  </si>
  <si>
    <t>Avec P = porosité du matériau (= volume de vide / volume total)
- P = 1 si utilisation d'un système de rétention creux (cuve, structure alvéolaire…)
- P = 0.3 à 0.4  si utilisation d'un massif de stockage (gravier à grave non traitée) ; les granulométries à utiliser sont : 10/80 ; 20/70 et 10/100</t>
  </si>
  <si>
    <t xml:space="preserve"> 1000 * (Q / ( 2100 * H^0.5))^0.5 = </t>
  </si>
  <si>
    <t>Description du Projet</t>
  </si>
  <si>
    <t>SIGNATURE :</t>
  </si>
  <si>
    <t>Superficie de la piscine (m²) si diamètre du trop plein &gt; 50 mm</t>
  </si>
  <si>
    <t>S2-1</t>
  </si>
  <si>
    <t>S2-2</t>
  </si>
  <si>
    <t>Superficie des terrasses de la piscine</t>
  </si>
  <si>
    <t>C2-1</t>
  </si>
  <si>
    <t>C2-2</t>
  </si>
  <si>
    <t xml:space="preserve">(C1*S1+C2-1*S2-1+C3*S3+...)/ S = </t>
  </si>
  <si>
    <r>
      <t xml:space="preserve"> V</t>
    </r>
    <r>
      <rPr>
        <b/>
        <vertAlign val="subscript"/>
        <sz val="12"/>
        <color indexed="8"/>
        <rFont val="Garamond"/>
        <family val="1"/>
      </rPr>
      <t>20</t>
    </r>
    <r>
      <rPr>
        <b/>
        <sz val="12"/>
        <color indexed="8"/>
        <rFont val="Garamond"/>
        <family val="1"/>
      </rPr>
      <t xml:space="preserve"> (m</t>
    </r>
    <r>
      <rPr>
        <b/>
        <vertAlign val="superscript"/>
        <sz val="12"/>
        <color indexed="8"/>
        <rFont val="Garamond"/>
        <family val="1"/>
      </rPr>
      <t>3</t>
    </r>
    <r>
      <rPr>
        <b/>
        <sz val="12"/>
        <color indexed="8"/>
        <rFont val="Garamond"/>
        <family val="1"/>
      </rPr>
      <t xml:space="preserve">) / (P * E) = </t>
    </r>
  </si>
  <si>
    <t>Type de système de stockage retenu :</t>
  </si>
  <si>
    <t xml:space="preserve">Capacité spécifique de stockage en mm.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</si>
</sst>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  <numFmt numFmtId="166" formatCode="0.0"/>
    <numFmt numFmtId="167" formatCode="0.000000000"/>
    <numFmt numFmtId="168" formatCode="0.00000000"/>
    <numFmt numFmtId="169" formatCode="0.0000000"/>
    <numFmt numFmtId="170" formatCode="0.000000"/>
    <numFmt numFmtId="171" formatCode="0.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Garamond"/>
      <family val="1"/>
    </font>
    <font>
      <sz val="14"/>
      <color indexed="8"/>
      <name val="Garamond"/>
      <family val="1"/>
    </font>
    <font>
      <i/>
      <sz val="14"/>
      <color indexed="8"/>
      <name val="Garamond"/>
      <family val="1"/>
    </font>
    <font>
      <b/>
      <vertAlign val="subscript"/>
      <sz val="14"/>
      <color indexed="8"/>
      <name val="Garamond"/>
      <family val="1"/>
    </font>
    <font>
      <b/>
      <i/>
      <sz val="14"/>
      <color indexed="8"/>
      <name val="Garamond"/>
      <family val="1"/>
    </font>
    <font>
      <b/>
      <vertAlign val="superscript"/>
      <sz val="14"/>
      <color indexed="8"/>
      <name val="Garamond"/>
      <family val="1"/>
    </font>
    <font>
      <b/>
      <sz val="11"/>
      <color indexed="8"/>
      <name val="Garamond"/>
      <family val="1"/>
    </font>
    <font>
      <b/>
      <sz val="11"/>
      <color indexed="10"/>
      <name val="Calibri"/>
      <family val="2"/>
    </font>
    <font>
      <b/>
      <sz val="16"/>
      <color indexed="8"/>
      <name val="Garamond"/>
      <family val="1"/>
    </font>
    <font>
      <b/>
      <vertAlign val="subscript"/>
      <sz val="16"/>
      <color indexed="8"/>
      <name val="Garamond"/>
      <family val="1"/>
    </font>
    <font>
      <b/>
      <vertAlign val="superscript"/>
      <sz val="16"/>
      <color indexed="8"/>
      <name val="Garamond"/>
      <family val="1"/>
    </font>
    <font>
      <b/>
      <i/>
      <sz val="13"/>
      <color indexed="8"/>
      <name val="Garamond"/>
      <family val="1"/>
    </font>
    <font>
      <b/>
      <i/>
      <sz val="12"/>
      <color indexed="8"/>
      <name val="Garamond"/>
      <family val="1"/>
    </font>
    <font>
      <b/>
      <sz val="12"/>
      <color indexed="8"/>
      <name val="Garamond"/>
      <family val="1"/>
    </font>
    <font>
      <b/>
      <sz val="15"/>
      <color indexed="8"/>
      <name val="Garamond"/>
      <family val="1"/>
    </font>
    <font>
      <sz val="12"/>
      <color indexed="8"/>
      <name val="Garamond"/>
      <family val="1"/>
    </font>
    <font>
      <b/>
      <sz val="13"/>
      <color indexed="8"/>
      <name val="Garamond"/>
      <family val="1"/>
    </font>
    <font>
      <b/>
      <vertAlign val="subscript"/>
      <sz val="12"/>
      <color indexed="8"/>
      <name val="Garamond"/>
      <family val="1"/>
    </font>
    <font>
      <b/>
      <vertAlign val="superscript"/>
      <sz val="12"/>
      <color indexed="8"/>
      <name val="Garamond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1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0" borderId="0" applyNumberFormat="0" applyBorder="0" applyAlignment="0" applyProtection="0"/>
    <xf numFmtId="9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206">
    <xf numFmtId="0" fontId="0" fillId="0" borderId="0" xfId="0" applyFont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 vertical="center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 horizontal="left"/>
    </xf>
    <xf numFmtId="0" fontId="1" fillId="33" borderId="0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33" borderId="0" xfId="0" applyFont="1" applyFill="1" applyBorder="1" applyAlignment="1">
      <alignment horizontal="right"/>
    </xf>
    <xf numFmtId="0" fontId="1" fillId="33" borderId="12" xfId="0" applyFont="1" applyFill="1" applyBorder="1" applyAlignment="1">
      <alignment horizontal="right"/>
    </xf>
    <xf numFmtId="0" fontId="1" fillId="33" borderId="13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 horizontal="left"/>
    </xf>
    <xf numFmtId="0" fontId="4" fillId="33" borderId="16" xfId="0" applyFont="1" applyFill="1" applyBorder="1" applyAlignment="1">
      <alignment horizontal="right" vertical="center"/>
    </xf>
    <xf numFmtId="0" fontId="5" fillId="33" borderId="16" xfId="0" applyFont="1" applyFill="1" applyBorder="1" applyAlignment="1">
      <alignment wrapText="1"/>
    </xf>
    <xf numFmtId="0" fontId="5" fillId="33" borderId="16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/>
    </xf>
    <xf numFmtId="0" fontId="5" fillId="33" borderId="16" xfId="0" applyFont="1" applyFill="1" applyBorder="1" applyAlignment="1">
      <alignment/>
    </xf>
    <xf numFmtId="0" fontId="4" fillId="33" borderId="0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right" vertical="center"/>
    </xf>
    <xf numFmtId="0" fontId="5" fillId="33" borderId="19" xfId="0" applyFont="1" applyFill="1" applyBorder="1" applyAlignment="1">
      <alignment wrapText="1"/>
    </xf>
    <xf numFmtId="0" fontId="5" fillId="33" borderId="19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/>
    </xf>
    <xf numFmtId="0" fontId="5" fillId="33" borderId="19" xfId="0" applyFont="1" applyFill="1" applyBorder="1" applyAlignment="1">
      <alignment/>
    </xf>
    <xf numFmtId="0" fontId="5" fillId="0" borderId="0" xfId="0" applyFont="1" applyAlignment="1">
      <alignment/>
    </xf>
    <xf numFmtId="0" fontId="12" fillId="34" borderId="20" xfId="0" applyFont="1" applyFill="1" applyBorder="1" applyAlignment="1">
      <alignment vertical="center"/>
    </xf>
    <xf numFmtId="0" fontId="8" fillId="35" borderId="21" xfId="0" applyFont="1" applyFill="1" applyBorder="1" applyAlignment="1">
      <alignment vertical="center" wrapText="1"/>
    </xf>
    <xf numFmtId="0" fontId="8" fillId="35" borderId="22" xfId="0" applyFont="1" applyFill="1" applyBorder="1" applyAlignment="1">
      <alignment vertical="center" wrapText="1"/>
    </xf>
    <xf numFmtId="0" fontId="4" fillId="36" borderId="23" xfId="0" applyFont="1" applyFill="1" applyBorder="1" applyAlignment="1">
      <alignment horizontal="center" vertical="center" wrapText="1"/>
    </xf>
    <xf numFmtId="0" fontId="4" fillId="36" borderId="23" xfId="0" applyFont="1" applyFill="1" applyBorder="1" applyAlignment="1">
      <alignment horizontal="center" vertical="center"/>
    </xf>
    <xf numFmtId="0" fontId="4" fillId="36" borderId="24" xfId="0" applyFont="1" applyFill="1" applyBorder="1" applyAlignment="1">
      <alignment horizontal="center" vertical="center"/>
    </xf>
    <xf numFmtId="0" fontId="4" fillId="36" borderId="25" xfId="0" applyFont="1" applyFill="1" applyBorder="1" applyAlignment="1">
      <alignment horizontal="right" vertical="center"/>
    </xf>
    <xf numFmtId="0" fontId="4" fillId="36" borderId="26" xfId="0" applyFont="1" applyFill="1" applyBorder="1" applyAlignment="1">
      <alignment horizontal="right" vertical="center"/>
    </xf>
    <xf numFmtId="0" fontId="4" fillId="36" borderId="27" xfId="0" applyFont="1" applyFill="1" applyBorder="1" applyAlignment="1">
      <alignment horizontal="right" vertical="center"/>
    </xf>
    <xf numFmtId="0" fontId="4" fillId="36" borderId="28" xfId="0" applyFont="1" applyFill="1" applyBorder="1" applyAlignment="1">
      <alignment horizontal="right" vertical="center"/>
    </xf>
    <xf numFmtId="0" fontId="4" fillId="36" borderId="29" xfId="0" applyFont="1" applyFill="1" applyBorder="1" applyAlignment="1">
      <alignment horizontal="right" vertical="center"/>
    </xf>
    <xf numFmtId="0" fontId="17" fillId="36" borderId="30" xfId="0" applyFont="1" applyFill="1" applyBorder="1" applyAlignment="1">
      <alignment vertical="center" wrapText="1"/>
    </xf>
    <xf numFmtId="0" fontId="4" fillId="36" borderId="10" xfId="0" applyFont="1" applyFill="1" applyBorder="1" applyAlignment="1">
      <alignment horizontal="right" vertical="center"/>
    </xf>
    <xf numFmtId="0" fontId="4" fillId="36" borderId="31" xfId="0" applyFont="1" applyFill="1" applyBorder="1" applyAlignment="1">
      <alignment horizontal="right" vertical="center"/>
    </xf>
    <xf numFmtId="0" fontId="10" fillId="36" borderId="32" xfId="0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horizontal="right" vertical="center"/>
    </xf>
    <xf numFmtId="0" fontId="4" fillId="36" borderId="26" xfId="0" applyFont="1" applyFill="1" applyBorder="1" applyAlignment="1">
      <alignment horizontal="center" vertical="center"/>
    </xf>
    <xf numFmtId="0" fontId="4" fillId="36" borderId="16" xfId="0" applyFont="1" applyFill="1" applyBorder="1" applyAlignment="1">
      <alignment vertical="center" wrapText="1"/>
    </xf>
    <xf numFmtId="0" fontId="4" fillId="36" borderId="16" xfId="0" applyFont="1" applyFill="1" applyBorder="1" applyAlignment="1">
      <alignment horizontal="center" vertical="center"/>
    </xf>
    <xf numFmtId="0" fontId="4" fillId="36" borderId="23" xfId="0" applyFont="1" applyFill="1" applyBorder="1" applyAlignment="1">
      <alignment vertical="center" wrapText="1"/>
    </xf>
    <xf numFmtId="0" fontId="10" fillId="36" borderId="24" xfId="0" applyFont="1" applyFill="1" applyBorder="1" applyAlignment="1">
      <alignment horizontal="center" vertical="center"/>
    </xf>
    <xf numFmtId="0" fontId="4" fillId="36" borderId="33" xfId="0" applyFont="1" applyFill="1" applyBorder="1" applyAlignment="1">
      <alignment vertical="center" wrapText="1"/>
    </xf>
    <xf numFmtId="0" fontId="4" fillId="36" borderId="34" xfId="0" applyFont="1" applyFill="1" applyBorder="1" applyAlignment="1" quotePrefix="1">
      <alignment horizontal="center" vertical="center"/>
    </xf>
    <xf numFmtId="0" fontId="4" fillId="36" borderId="35" xfId="0" applyFont="1" applyFill="1" applyBorder="1" applyAlignment="1">
      <alignment horizontal="center" vertical="center"/>
    </xf>
    <xf numFmtId="2" fontId="4" fillId="36" borderId="33" xfId="0" applyNumberFormat="1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4" fillId="36" borderId="36" xfId="0" applyFont="1" applyFill="1" applyBorder="1" applyAlignment="1">
      <alignment vertical="center" wrapText="1"/>
    </xf>
    <xf numFmtId="0" fontId="4" fillId="36" borderId="37" xfId="0" applyFont="1" applyFill="1" applyBorder="1" applyAlignment="1">
      <alignment horizontal="center" vertical="center"/>
    </xf>
    <xf numFmtId="2" fontId="4" fillId="36" borderId="36" xfId="0" applyNumberFormat="1" applyFont="1" applyFill="1" applyBorder="1" applyAlignment="1">
      <alignment vertical="center"/>
    </xf>
    <xf numFmtId="2" fontId="4" fillId="36" borderId="37" xfId="0" applyNumberFormat="1" applyFont="1" applyFill="1" applyBorder="1" applyAlignment="1">
      <alignment vertical="center"/>
    </xf>
    <xf numFmtId="2" fontId="4" fillId="36" borderId="22" xfId="0" applyNumberFormat="1" applyFont="1" applyFill="1" applyBorder="1" applyAlignment="1">
      <alignment vertical="center"/>
    </xf>
    <xf numFmtId="0" fontId="4" fillId="36" borderId="24" xfId="0" applyFont="1" applyFill="1" applyBorder="1" applyAlignment="1">
      <alignment vertical="center" wrapText="1"/>
    </xf>
    <xf numFmtId="2" fontId="4" fillId="36" borderId="24" xfId="0" applyNumberFormat="1" applyFont="1" applyFill="1" applyBorder="1" applyAlignment="1">
      <alignment vertical="center"/>
    </xf>
    <xf numFmtId="2" fontId="4" fillId="36" borderId="24" xfId="0" applyNumberFormat="1" applyFont="1" applyFill="1" applyBorder="1" applyAlignment="1">
      <alignment/>
    </xf>
    <xf numFmtId="0" fontId="4" fillId="36" borderId="38" xfId="0" applyFont="1" applyFill="1" applyBorder="1" applyAlignment="1">
      <alignment vertical="center" wrapText="1"/>
    </xf>
    <xf numFmtId="0" fontId="4" fillId="36" borderId="39" xfId="0" applyFont="1" applyFill="1" applyBorder="1" applyAlignment="1">
      <alignment horizontal="center" vertical="center"/>
    </xf>
    <xf numFmtId="0" fontId="4" fillId="36" borderId="40" xfId="0" applyFont="1" applyFill="1" applyBorder="1" applyAlignment="1">
      <alignment horizontal="center" vertical="center"/>
    </xf>
    <xf numFmtId="1" fontId="4" fillId="36" borderId="38" xfId="0" applyNumberFormat="1" applyFont="1" applyFill="1" applyBorder="1" applyAlignment="1">
      <alignment vertical="center"/>
    </xf>
    <xf numFmtId="0" fontId="4" fillId="36" borderId="41" xfId="0" applyFont="1" applyFill="1" applyBorder="1" applyAlignment="1">
      <alignment vertical="center"/>
    </xf>
    <xf numFmtId="0" fontId="4" fillId="36" borderId="37" xfId="0" applyFont="1" applyFill="1" applyBorder="1" applyAlignment="1">
      <alignment horizontal="center" vertical="center" wrapText="1"/>
    </xf>
    <xf numFmtId="0" fontId="4" fillId="36" borderId="24" xfId="0" applyFont="1" applyFill="1" applyBorder="1" applyAlignment="1">
      <alignment horizontal="left" vertical="center" wrapText="1"/>
    </xf>
    <xf numFmtId="0" fontId="4" fillId="36" borderId="17" xfId="0" applyFont="1" applyFill="1" applyBorder="1" applyAlignment="1">
      <alignment vertical="center"/>
    </xf>
    <xf numFmtId="0" fontId="4" fillId="36" borderId="20" xfId="0" applyFont="1" applyFill="1" applyBorder="1" applyAlignment="1">
      <alignment vertical="center"/>
    </xf>
    <xf numFmtId="2" fontId="10" fillId="33" borderId="42" xfId="0" applyNumberFormat="1" applyFont="1" applyFill="1" applyBorder="1" applyAlignment="1" applyProtection="1">
      <alignment horizontal="center" vertical="center"/>
      <protection locked="0"/>
    </xf>
    <xf numFmtId="0" fontId="4" fillId="34" borderId="34" xfId="0" applyFont="1" applyFill="1" applyBorder="1" applyAlignment="1">
      <alignment vertical="center" wrapText="1"/>
    </xf>
    <xf numFmtId="0" fontId="4" fillId="34" borderId="34" xfId="0" applyFont="1" applyFill="1" applyBorder="1" applyAlignment="1">
      <alignment horizontal="right" vertical="center" wrapText="1"/>
    </xf>
    <xf numFmtId="0" fontId="10" fillId="36" borderId="23" xfId="0" applyFont="1" applyFill="1" applyBorder="1" applyAlignment="1">
      <alignment horizontal="left" vertical="center" wrapText="1"/>
    </xf>
    <xf numFmtId="0" fontId="10" fillId="36" borderId="42" xfId="0" applyFont="1" applyFill="1" applyBorder="1" applyAlignment="1">
      <alignment horizontal="left" vertical="center" wrapText="1"/>
    </xf>
    <xf numFmtId="0" fontId="17" fillId="36" borderId="43" xfId="0" applyFont="1" applyFill="1" applyBorder="1" applyAlignment="1">
      <alignment horizontal="center" vertical="center"/>
    </xf>
    <xf numFmtId="0" fontId="17" fillId="36" borderId="42" xfId="0" applyFont="1" applyFill="1" applyBorder="1" applyAlignment="1">
      <alignment horizontal="center" vertical="center"/>
    </xf>
    <xf numFmtId="0" fontId="17" fillId="36" borderId="44" xfId="0" applyFont="1" applyFill="1" applyBorder="1" applyAlignment="1">
      <alignment horizontal="center" vertical="center" wrapText="1"/>
    </xf>
    <xf numFmtId="0" fontId="17" fillId="36" borderId="43" xfId="0" applyFont="1" applyFill="1" applyBorder="1" applyAlignment="1">
      <alignment horizontal="center" vertical="center" wrapText="1"/>
    </xf>
    <xf numFmtId="0" fontId="4" fillId="36" borderId="38" xfId="0" applyFont="1" applyFill="1" applyBorder="1" applyAlignment="1">
      <alignment horizontal="center" vertical="center" wrapText="1"/>
    </xf>
    <xf numFmtId="0" fontId="4" fillId="36" borderId="23" xfId="0" applyFont="1" applyFill="1" applyBorder="1" applyAlignment="1">
      <alignment horizontal="center" vertical="center"/>
    </xf>
    <xf numFmtId="0" fontId="4" fillId="36" borderId="21" xfId="0" applyFont="1" applyFill="1" applyBorder="1" applyAlignment="1">
      <alignment horizontal="center" vertical="center"/>
    </xf>
    <xf numFmtId="0" fontId="4" fillId="36" borderId="39" xfId="0" applyFont="1" applyFill="1" applyBorder="1" applyAlignment="1">
      <alignment horizontal="center" vertical="center"/>
    </xf>
    <xf numFmtId="0" fontId="4" fillId="36" borderId="30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 wrapText="1"/>
    </xf>
    <xf numFmtId="0" fontId="4" fillId="35" borderId="23" xfId="0" applyFont="1" applyFill="1" applyBorder="1" applyAlignment="1">
      <alignment horizontal="center" vertical="center" wrapText="1"/>
    </xf>
    <xf numFmtId="0" fontId="16" fillId="36" borderId="45" xfId="0" applyFont="1" applyFill="1" applyBorder="1" applyAlignment="1">
      <alignment horizontal="left" vertical="center" wrapText="1"/>
    </xf>
    <xf numFmtId="0" fontId="16" fillId="36" borderId="39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 applyProtection="1">
      <alignment horizontal="center" vertical="center" wrapText="1"/>
      <protection locked="0"/>
    </xf>
    <xf numFmtId="0" fontId="8" fillId="0" borderId="37" xfId="0" applyFont="1" applyFill="1" applyBorder="1" applyAlignment="1" applyProtection="1">
      <alignment horizontal="center" vertical="center" wrapText="1"/>
      <protection locked="0"/>
    </xf>
    <xf numFmtId="0" fontId="17" fillId="0" borderId="39" xfId="0" applyFont="1" applyFill="1" applyBorder="1" applyAlignment="1" applyProtection="1">
      <alignment horizontal="center" vertical="center" wrapText="1"/>
      <protection locked="0"/>
    </xf>
    <xf numFmtId="0" fontId="8" fillId="36" borderId="29" xfId="0" applyFont="1" applyFill="1" applyBorder="1" applyAlignment="1">
      <alignment horizontal="left" vertical="center" wrapText="1"/>
    </xf>
    <xf numFmtId="0" fontId="8" fillId="36" borderId="46" xfId="0" applyFont="1" applyFill="1" applyBorder="1" applyAlignment="1">
      <alignment horizontal="left" vertical="center" wrapText="1"/>
    </xf>
    <xf numFmtId="0" fontId="8" fillId="36" borderId="47" xfId="0" applyFont="1" applyFill="1" applyBorder="1" applyAlignment="1">
      <alignment horizontal="left" vertical="center" wrapText="1"/>
    </xf>
    <xf numFmtId="0" fontId="8" fillId="36" borderId="18" xfId="0" applyFont="1" applyFill="1" applyBorder="1" applyAlignment="1">
      <alignment horizontal="left" vertical="center" wrapText="1"/>
    </xf>
    <xf numFmtId="0" fontId="15" fillId="34" borderId="26" xfId="0" applyFont="1" applyFill="1" applyBorder="1" applyAlignment="1">
      <alignment horizontal="right" vertical="center" wrapText="1"/>
    </xf>
    <xf numFmtId="0" fontId="15" fillId="34" borderId="48" xfId="0" applyFont="1" applyFill="1" applyBorder="1" applyAlignment="1">
      <alignment horizontal="right" vertical="center" wrapText="1"/>
    </xf>
    <xf numFmtId="0" fontId="8" fillId="34" borderId="27" xfId="0" applyFont="1" applyFill="1" applyBorder="1" applyAlignment="1">
      <alignment horizontal="right" vertical="center" wrapText="1"/>
    </xf>
    <xf numFmtId="0" fontId="8" fillId="34" borderId="49" xfId="0" applyFont="1" applyFill="1" applyBorder="1" applyAlignment="1">
      <alignment horizontal="right" vertical="center" wrapText="1"/>
    </xf>
    <xf numFmtId="0" fontId="4" fillId="36" borderId="50" xfId="0" applyFont="1" applyFill="1" applyBorder="1" applyAlignment="1">
      <alignment horizontal="right" vertical="center"/>
    </xf>
    <xf numFmtId="0" fontId="4" fillId="36" borderId="34" xfId="0" applyFont="1" applyFill="1" applyBorder="1" applyAlignment="1">
      <alignment horizontal="right" vertical="center"/>
    </xf>
    <xf numFmtId="0" fontId="4" fillId="36" borderId="35" xfId="0" applyFont="1" applyFill="1" applyBorder="1" applyAlignment="1">
      <alignment horizontal="right" vertical="center"/>
    </xf>
    <xf numFmtId="0" fontId="4" fillId="36" borderId="51" xfId="0" applyFont="1" applyFill="1" applyBorder="1" applyAlignment="1">
      <alignment horizontal="center"/>
    </xf>
    <xf numFmtId="0" fontId="4" fillId="36" borderId="33" xfId="0" applyFont="1" applyFill="1" applyBorder="1" applyAlignment="1">
      <alignment horizontal="center"/>
    </xf>
    <xf numFmtId="0" fontId="8" fillId="36" borderId="50" xfId="0" applyFont="1" applyFill="1" applyBorder="1" applyAlignment="1">
      <alignment horizontal="center" vertical="center" wrapText="1"/>
    </xf>
    <xf numFmtId="0" fontId="8" fillId="36" borderId="34" xfId="0" applyFont="1" applyFill="1" applyBorder="1" applyAlignment="1">
      <alignment horizontal="center" vertical="center" wrapText="1"/>
    </xf>
    <xf numFmtId="0" fontId="8" fillId="36" borderId="20" xfId="0" applyFont="1" applyFill="1" applyBorder="1" applyAlignment="1">
      <alignment horizontal="center" vertical="center" wrapText="1"/>
    </xf>
    <xf numFmtId="0" fontId="18" fillId="34" borderId="50" xfId="0" applyFont="1" applyFill="1" applyBorder="1" applyAlignment="1">
      <alignment horizontal="center" vertical="center" wrapText="1"/>
    </xf>
    <xf numFmtId="0" fontId="18" fillId="34" borderId="34" xfId="0" applyFont="1" applyFill="1" applyBorder="1" applyAlignment="1">
      <alignment horizontal="center" vertical="center" wrapText="1"/>
    </xf>
    <xf numFmtId="0" fontId="18" fillId="34" borderId="20" xfId="0" applyFont="1" applyFill="1" applyBorder="1" applyAlignment="1">
      <alignment horizontal="center" vertical="center" wrapText="1"/>
    </xf>
    <xf numFmtId="0" fontId="12" fillId="34" borderId="50" xfId="0" applyFont="1" applyFill="1" applyBorder="1" applyAlignment="1">
      <alignment horizontal="center" vertical="center" wrapText="1"/>
    </xf>
    <xf numFmtId="0" fontId="12" fillId="34" borderId="34" xfId="0" applyFont="1" applyFill="1" applyBorder="1" applyAlignment="1">
      <alignment horizontal="center" vertical="center" wrapText="1"/>
    </xf>
    <xf numFmtId="0" fontId="12" fillId="34" borderId="20" xfId="0" applyFont="1" applyFill="1" applyBorder="1" applyAlignment="1">
      <alignment horizontal="center" vertical="center" wrapText="1"/>
    </xf>
    <xf numFmtId="0" fontId="4" fillId="34" borderId="52" xfId="0" applyFont="1" applyFill="1" applyBorder="1" applyAlignment="1">
      <alignment horizontal="left" vertical="center" wrapText="1"/>
    </xf>
    <xf numFmtId="0" fontId="4" fillId="34" borderId="37" xfId="0" applyFont="1" applyFill="1" applyBorder="1" applyAlignment="1">
      <alignment horizontal="left" vertical="center" wrapText="1"/>
    </xf>
    <xf numFmtId="0" fontId="4" fillId="34" borderId="22" xfId="0" applyFont="1" applyFill="1" applyBorder="1" applyAlignment="1">
      <alignment horizontal="left" vertical="center" wrapText="1"/>
    </xf>
    <xf numFmtId="0" fontId="4" fillId="33" borderId="24" xfId="0" applyFont="1" applyFill="1" applyBorder="1" applyAlignment="1" applyProtection="1">
      <alignment horizontal="center" vertical="center"/>
      <protection locked="0"/>
    </xf>
    <xf numFmtId="0" fontId="4" fillId="33" borderId="42" xfId="0" applyFont="1" applyFill="1" applyBorder="1" applyAlignment="1" applyProtection="1">
      <alignment horizontal="center" vertical="center"/>
      <protection locked="0"/>
    </xf>
    <xf numFmtId="0" fontId="4" fillId="36" borderId="31" xfId="0" applyFont="1" applyFill="1" applyBorder="1" applyAlignment="1">
      <alignment horizontal="center" vertical="center" wrapText="1"/>
    </xf>
    <xf numFmtId="0" fontId="4" fillId="37" borderId="42" xfId="0" applyFont="1" applyFill="1" applyBorder="1" applyAlignment="1">
      <alignment horizontal="center"/>
    </xf>
    <xf numFmtId="0" fontId="4" fillId="36" borderId="45" xfId="0" applyFont="1" applyFill="1" applyBorder="1" applyAlignment="1">
      <alignment horizontal="center" vertical="center" wrapText="1"/>
    </xf>
    <xf numFmtId="0" fontId="4" fillId="37" borderId="40" xfId="0" applyFont="1" applyFill="1" applyBorder="1" applyAlignment="1">
      <alignment horizontal="center"/>
    </xf>
    <xf numFmtId="0" fontId="19" fillId="34" borderId="14" xfId="0" applyFont="1" applyFill="1" applyBorder="1" applyAlignment="1">
      <alignment horizontal="left" vertical="center" wrapText="1"/>
    </xf>
    <xf numFmtId="0" fontId="19" fillId="34" borderId="19" xfId="0" applyFont="1" applyFill="1" applyBorder="1" applyAlignment="1">
      <alignment horizontal="left" vertical="center" wrapText="1"/>
    </xf>
    <xf numFmtId="0" fontId="19" fillId="34" borderId="15" xfId="0" applyFont="1" applyFill="1" applyBorder="1" applyAlignment="1">
      <alignment horizontal="left" vertical="center" wrapText="1"/>
    </xf>
    <xf numFmtId="0" fontId="4" fillId="36" borderId="16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/>
    </xf>
    <xf numFmtId="0" fontId="4" fillId="36" borderId="34" xfId="0" applyFont="1" applyFill="1" applyBorder="1" applyAlignment="1">
      <alignment horizontal="center" vertical="center"/>
    </xf>
    <xf numFmtId="0" fontId="4" fillId="36" borderId="20" xfId="0" applyFont="1" applyFill="1" applyBorder="1" applyAlignment="1">
      <alignment horizontal="center" vertical="center"/>
    </xf>
    <xf numFmtId="2" fontId="4" fillId="36" borderId="36" xfId="0" applyNumberFormat="1" applyFont="1" applyFill="1" applyBorder="1" applyAlignment="1">
      <alignment horizontal="center" vertical="center"/>
    </xf>
    <xf numFmtId="2" fontId="4" fillId="36" borderId="43" xfId="0" applyNumberFormat="1" applyFont="1" applyFill="1" applyBorder="1" applyAlignment="1">
      <alignment horizontal="center" vertical="center"/>
    </xf>
    <xf numFmtId="0" fontId="4" fillId="36" borderId="53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/>
    </xf>
    <xf numFmtId="0" fontId="12" fillId="34" borderId="50" xfId="0" applyFont="1" applyFill="1" applyBorder="1" applyAlignment="1">
      <alignment horizontal="right" vertical="center"/>
    </xf>
    <xf numFmtId="0" fontId="12" fillId="34" borderId="34" xfId="0" applyFont="1" applyFill="1" applyBorder="1" applyAlignment="1">
      <alignment horizontal="right" vertical="center"/>
    </xf>
    <xf numFmtId="0" fontId="12" fillId="34" borderId="35" xfId="0" applyFont="1" applyFill="1" applyBorder="1" applyAlignment="1">
      <alignment horizontal="right" vertical="center"/>
    </xf>
    <xf numFmtId="1" fontId="12" fillId="34" borderId="33" xfId="0" applyNumberFormat="1" applyFont="1" applyFill="1" applyBorder="1" applyAlignment="1">
      <alignment horizontal="center" vertical="center"/>
    </xf>
    <xf numFmtId="0" fontId="12" fillId="34" borderId="34" xfId="0" applyFont="1" applyFill="1" applyBorder="1" applyAlignment="1">
      <alignment horizontal="center" vertical="center"/>
    </xf>
    <xf numFmtId="0" fontId="10" fillId="36" borderId="24" xfId="0" applyFont="1" applyFill="1" applyBorder="1" applyAlignment="1">
      <alignment horizontal="center" vertical="center"/>
    </xf>
    <xf numFmtId="0" fontId="10" fillId="36" borderId="21" xfId="0" applyFont="1" applyFill="1" applyBorder="1" applyAlignment="1">
      <alignment horizontal="center" vertical="center"/>
    </xf>
    <xf numFmtId="2" fontId="4" fillId="36" borderId="48" xfId="0" applyNumberFormat="1" applyFont="1" applyFill="1" applyBorder="1" applyAlignment="1">
      <alignment horizontal="center" vertical="center"/>
    </xf>
    <xf numFmtId="0" fontId="4" fillId="36" borderId="31" xfId="0" applyFont="1" applyFill="1" applyBorder="1" applyAlignment="1">
      <alignment horizontal="center" vertical="center"/>
    </xf>
    <xf numFmtId="0" fontId="4" fillId="36" borderId="42" xfId="0" applyFont="1" applyFill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center" wrapText="1"/>
    </xf>
    <xf numFmtId="0" fontId="4" fillId="34" borderId="34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8" fillId="34" borderId="29" xfId="0" applyFont="1" applyFill="1" applyBorder="1" applyAlignment="1">
      <alignment horizontal="right" vertical="center" wrapText="1"/>
    </xf>
    <xf numFmtId="0" fontId="8" fillId="34" borderId="46" xfId="0" applyFont="1" applyFill="1" applyBorder="1" applyAlignment="1">
      <alignment horizontal="right" vertical="center" wrapText="1"/>
    </xf>
    <xf numFmtId="0" fontId="4" fillId="34" borderId="38" xfId="0" applyFont="1" applyFill="1" applyBorder="1" applyAlignment="1">
      <alignment horizontal="center"/>
    </xf>
    <xf numFmtId="0" fontId="4" fillId="34" borderId="39" xfId="0" applyFont="1" applyFill="1" applyBorder="1" applyAlignment="1">
      <alignment horizontal="center"/>
    </xf>
    <xf numFmtId="0" fontId="4" fillId="34" borderId="40" xfId="0" applyFont="1" applyFill="1" applyBorder="1" applyAlignment="1">
      <alignment horizontal="center"/>
    </xf>
    <xf numFmtId="2" fontId="4" fillId="34" borderId="24" xfId="0" applyNumberFormat="1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4" fillId="34" borderId="42" xfId="0" applyFont="1" applyFill="1" applyBorder="1" applyAlignment="1">
      <alignment horizontal="center"/>
    </xf>
    <xf numFmtId="1" fontId="4" fillId="34" borderId="24" xfId="0" applyNumberFormat="1" applyFont="1" applyFill="1" applyBorder="1" applyAlignment="1">
      <alignment horizontal="center"/>
    </xf>
    <xf numFmtId="2" fontId="4" fillId="35" borderId="24" xfId="0" applyNumberFormat="1" applyFont="1" applyFill="1" applyBorder="1" applyAlignment="1">
      <alignment horizontal="center"/>
    </xf>
    <xf numFmtId="0" fontId="4" fillId="35" borderId="23" xfId="0" applyFont="1" applyFill="1" applyBorder="1" applyAlignment="1">
      <alignment horizontal="center"/>
    </xf>
    <xf numFmtId="0" fontId="4" fillId="35" borderId="42" xfId="0" applyFont="1" applyFill="1" applyBorder="1" applyAlignment="1">
      <alignment horizontal="center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4" fillId="36" borderId="23" xfId="0" applyFont="1" applyFill="1" applyBorder="1" applyAlignment="1">
      <alignment horizontal="center" vertical="center" wrapText="1"/>
    </xf>
    <xf numFmtId="0" fontId="4" fillId="36" borderId="42" xfId="0" applyFont="1" applyFill="1" applyBorder="1" applyAlignment="1">
      <alignment horizontal="center" vertical="center" wrapText="1"/>
    </xf>
    <xf numFmtId="0" fontId="4" fillId="36" borderId="24" xfId="0" applyFont="1" applyFill="1" applyBorder="1" applyAlignment="1">
      <alignment horizontal="center" vertical="center"/>
    </xf>
    <xf numFmtId="0" fontId="10" fillId="36" borderId="23" xfId="0" applyFont="1" applyFill="1" applyBorder="1" applyAlignment="1">
      <alignment horizontal="left" vertical="center" wrapText="1"/>
    </xf>
    <xf numFmtId="0" fontId="10" fillId="36" borderId="42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 textRotation="90"/>
    </xf>
    <xf numFmtId="0" fontId="4" fillId="33" borderId="38" xfId="0" applyFont="1" applyFill="1" applyBorder="1" applyAlignment="1" applyProtection="1">
      <alignment horizontal="center" vertical="center"/>
      <protection locked="0"/>
    </xf>
    <xf numFmtId="0" fontId="4" fillId="33" borderId="40" xfId="0" applyFont="1" applyFill="1" applyBorder="1" applyAlignment="1" applyProtection="1">
      <alignment horizontal="center" vertical="center"/>
      <protection locked="0"/>
    </xf>
    <xf numFmtId="0" fontId="4" fillId="33" borderId="23" xfId="0" applyFont="1" applyFill="1" applyBorder="1" applyAlignment="1" applyProtection="1">
      <alignment horizontal="center" vertical="center"/>
      <protection locked="0"/>
    </xf>
    <xf numFmtId="0" fontId="4" fillId="33" borderId="21" xfId="0" applyFont="1" applyFill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/>
      <protection locked="0"/>
    </xf>
    <xf numFmtId="0" fontId="4" fillId="0" borderId="39" xfId="0" applyFont="1" applyBorder="1" applyAlignment="1" applyProtection="1">
      <alignment horizontal="center"/>
      <protection locked="0"/>
    </xf>
    <xf numFmtId="0" fontId="4" fillId="0" borderId="30" xfId="0" applyFont="1" applyBorder="1" applyAlignment="1" applyProtection="1">
      <alignment horizontal="center"/>
      <protection locked="0"/>
    </xf>
    <xf numFmtId="0" fontId="4" fillId="34" borderId="10" xfId="0" applyFont="1" applyFill="1" applyBorder="1" applyAlignment="1">
      <alignment horizontal="left" vertical="center" wrapText="1"/>
    </xf>
    <xf numFmtId="0" fontId="4" fillId="34" borderId="16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20" fillId="36" borderId="39" xfId="0" applyFont="1" applyFill="1" applyBorder="1" applyAlignment="1">
      <alignment horizontal="center" vertical="center" wrapText="1"/>
    </xf>
    <xf numFmtId="0" fontId="20" fillId="36" borderId="40" xfId="0" applyFont="1" applyFill="1" applyBorder="1" applyAlignment="1">
      <alignment horizontal="center" vertical="center" wrapText="1"/>
    </xf>
    <xf numFmtId="0" fontId="4" fillId="36" borderId="33" xfId="0" applyFont="1" applyFill="1" applyBorder="1" applyAlignment="1">
      <alignment horizontal="left" vertical="center" wrapText="1"/>
    </xf>
    <xf numFmtId="0" fontId="4" fillId="36" borderId="34" xfId="0" applyFont="1" applyFill="1" applyBorder="1" applyAlignment="1">
      <alignment horizontal="left" vertical="center" wrapText="1"/>
    </xf>
    <xf numFmtId="0" fontId="4" fillId="36" borderId="35" xfId="0" applyFont="1" applyFill="1" applyBorder="1" applyAlignment="1">
      <alignment horizontal="left" vertical="center" wrapText="1"/>
    </xf>
    <xf numFmtId="2" fontId="4" fillId="0" borderId="33" xfId="0" applyNumberFormat="1" applyFont="1" applyFill="1" applyBorder="1" applyAlignment="1" applyProtection="1">
      <alignment horizontal="center" vertical="center"/>
      <protection locked="0"/>
    </xf>
    <xf numFmtId="2" fontId="4" fillId="0" borderId="35" xfId="0" applyNumberFormat="1" applyFont="1" applyFill="1" applyBorder="1" applyAlignment="1" applyProtection="1">
      <alignment horizontal="center" vertical="center"/>
      <protection locked="0"/>
    </xf>
    <xf numFmtId="0" fontId="4" fillId="36" borderId="39" xfId="0" applyFont="1" applyFill="1" applyBorder="1" applyAlignment="1">
      <alignment horizontal="center" vertical="center" wrapText="1"/>
    </xf>
    <xf numFmtId="0" fontId="4" fillId="36" borderId="30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2</xdr:row>
      <xdr:rowOff>142875</xdr:rowOff>
    </xdr:from>
    <xdr:to>
      <xdr:col>3</xdr:col>
      <xdr:colOff>428625</xdr:colOff>
      <xdr:row>3</xdr:row>
      <xdr:rowOff>400050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561975"/>
          <a:ext cx="8953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8"/>
  <sheetViews>
    <sheetView showZeros="0" tabSelected="1" zoomScalePageLayoutView="0" workbookViewId="0" topLeftCell="A1">
      <selection activeCell="E8" sqref="E8:F8"/>
    </sheetView>
  </sheetViews>
  <sheetFormatPr defaultColWidth="11.421875" defaultRowHeight="15"/>
  <cols>
    <col min="1" max="2" width="3.421875" style="0" customWidth="1"/>
    <col min="3" max="3" width="8.140625" style="0" customWidth="1"/>
    <col min="4" max="4" width="49.28125" style="0" customWidth="1"/>
    <col min="6" max="6" width="37.28125" style="0" customWidth="1"/>
    <col min="7" max="7" width="20.421875" style="0" customWidth="1"/>
    <col min="8" max="8" width="17.28125" style="0" customWidth="1"/>
    <col min="9" max="9" width="8.421875" style="0" bestFit="1" customWidth="1"/>
    <col min="10" max="10" width="3.140625" style="0" customWidth="1"/>
  </cols>
  <sheetData>
    <row r="1" spans="3:10" s="1" customFormat="1" ht="15.75" thickBot="1">
      <c r="C1" s="2"/>
      <c r="D1" s="3"/>
      <c r="E1" s="4"/>
      <c r="F1" s="5"/>
      <c r="J1" s="6"/>
    </row>
    <row r="2" spans="1:10" s="9" customFormat="1" ht="17.25" customHeight="1" thickBot="1">
      <c r="A2" s="1"/>
      <c r="B2" s="7"/>
      <c r="C2" s="24"/>
      <c r="D2" s="25"/>
      <c r="E2" s="26"/>
      <c r="F2" s="27"/>
      <c r="G2" s="28"/>
      <c r="H2" s="28"/>
      <c r="I2" s="28"/>
      <c r="J2" s="8"/>
    </row>
    <row r="3" spans="1:10" s="9" customFormat="1" ht="36.75" customHeight="1" thickBot="1">
      <c r="A3" s="1"/>
      <c r="B3" s="10"/>
      <c r="C3" s="126" t="s">
        <v>67</v>
      </c>
      <c r="D3" s="127"/>
      <c r="E3" s="127"/>
      <c r="F3" s="127"/>
      <c r="G3" s="127"/>
      <c r="H3" s="127"/>
      <c r="I3" s="128"/>
      <c r="J3" s="11"/>
    </row>
    <row r="4" spans="1:10" s="9" customFormat="1" ht="45" customHeight="1" thickBot="1">
      <c r="A4" s="1"/>
      <c r="B4" s="10"/>
      <c r="C4" s="129" t="s">
        <v>68</v>
      </c>
      <c r="D4" s="130"/>
      <c r="E4" s="130"/>
      <c r="F4" s="130"/>
      <c r="G4" s="130"/>
      <c r="H4" s="130"/>
      <c r="I4" s="131"/>
      <c r="J4" s="11"/>
    </row>
    <row r="5" spans="1:10" s="9" customFormat="1" ht="19.5" thickBot="1">
      <c r="A5" s="1"/>
      <c r="B5" s="10"/>
      <c r="C5" s="29"/>
      <c r="D5" s="30"/>
      <c r="E5" s="31"/>
      <c r="F5" s="32"/>
      <c r="G5" s="33"/>
      <c r="H5" s="33"/>
      <c r="I5" s="33"/>
      <c r="J5" s="11"/>
    </row>
    <row r="6" spans="1:10" s="9" customFormat="1" ht="24.75" customHeight="1">
      <c r="A6" s="1"/>
      <c r="B6" s="186"/>
      <c r="C6" s="132" t="s">
        <v>9</v>
      </c>
      <c r="D6" s="133"/>
      <c r="E6" s="133"/>
      <c r="F6" s="133"/>
      <c r="G6" s="133"/>
      <c r="H6" s="133"/>
      <c r="I6" s="134"/>
      <c r="J6" s="11"/>
    </row>
    <row r="7" spans="1:10" s="15" customFormat="1" ht="22.5" customHeight="1">
      <c r="A7" s="12"/>
      <c r="B7" s="186"/>
      <c r="C7" s="137" t="s">
        <v>41</v>
      </c>
      <c r="D7" s="181"/>
      <c r="E7" s="181"/>
      <c r="F7" s="182"/>
      <c r="G7" s="183" t="s">
        <v>79</v>
      </c>
      <c r="H7" s="99"/>
      <c r="I7" s="100"/>
      <c r="J7" s="14"/>
    </row>
    <row r="8" spans="1:10" s="15" customFormat="1" ht="22.5" customHeight="1">
      <c r="A8" s="12"/>
      <c r="B8" s="186"/>
      <c r="C8" s="137" t="s">
        <v>45</v>
      </c>
      <c r="D8" s="138"/>
      <c r="E8" s="135"/>
      <c r="F8" s="136"/>
      <c r="G8" s="135"/>
      <c r="H8" s="189"/>
      <c r="I8" s="190"/>
      <c r="J8" s="14"/>
    </row>
    <row r="9" spans="1:10" s="15" customFormat="1" ht="22.5" customHeight="1">
      <c r="A9" s="12"/>
      <c r="B9" s="186"/>
      <c r="C9" s="137" t="s">
        <v>44</v>
      </c>
      <c r="D9" s="138"/>
      <c r="E9" s="135"/>
      <c r="F9" s="136"/>
      <c r="G9" s="183" t="s">
        <v>47</v>
      </c>
      <c r="H9" s="99"/>
      <c r="I9" s="100"/>
      <c r="J9" s="14"/>
    </row>
    <row r="10" spans="1:10" s="15" customFormat="1" ht="22.5" customHeight="1">
      <c r="A10" s="12"/>
      <c r="B10" s="186"/>
      <c r="C10" s="137" t="s">
        <v>46</v>
      </c>
      <c r="D10" s="138"/>
      <c r="E10" s="135"/>
      <c r="F10" s="136"/>
      <c r="G10" s="178"/>
      <c r="H10" s="179"/>
      <c r="I10" s="180"/>
      <c r="J10" s="14"/>
    </row>
    <row r="11" spans="1:10" s="15" customFormat="1" ht="22.5" customHeight="1">
      <c r="A11" s="12"/>
      <c r="B11" s="186"/>
      <c r="C11" s="137" t="s">
        <v>42</v>
      </c>
      <c r="D11" s="138"/>
      <c r="E11" s="135"/>
      <c r="F11" s="136"/>
      <c r="G11" s="183" t="s">
        <v>10</v>
      </c>
      <c r="H11" s="99"/>
      <c r="I11" s="100"/>
      <c r="J11" s="14"/>
    </row>
    <row r="12" spans="1:10" s="15" customFormat="1" ht="22.5" customHeight="1" thickBot="1">
      <c r="A12" s="12"/>
      <c r="B12" s="186"/>
      <c r="C12" s="139" t="s">
        <v>43</v>
      </c>
      <c r="D12" s="140"/>
      <c r="E12" s="187"/>
      <c r="F12" s="188"/>
      <c r="G12" s="191"/>
      <c r="H12" s="192"/>
      <c r="I12" s="193"/>
      <c r="J12" s="14"/>
    </row>
    <row r="13" spans="1:10" s="9" customFormat="1" ht="19.5" thickBot="1">
      <c r="A13" s="1"/>
      <c r="B13" s="186"/>
      <c r="C13" s="29"/>
      <c r="D13" s="30"/>
      <c r="E13" s="31"/>
      <c r="F13" s="32"/>
      <c r="G13" s="33"/>
      <c r="H13" s="33"/>
      <c r="I13" s="33"/>
      <c r="J13" s="11"/>
    </row>
    <row r="14" spans="1:10" s="9" customFormat="1" ht="23.25" customHeight="1">
      <c r="A14" s="1"/>
      <c r="B14" s="186"/>
      <c r="C14" s="194" t="s">
        <v>11</v>
      </c>
      <c r="D14" s="195"/>
      <c r="E14" s="195"/>
      <c r="F14" s="195"/>
      <c r="G14" s="195"/>
      <c r="H14" s="195"/>
      <c r="I14" s="196"/>
      <c r="J14" s="11"/>
    </row>
    <row r="15" spans="1:10" s="9" customFormat="1" ht="21" customHeight="1" thickBot="1">
      <c r="A15" s="1"/>
      <c r="B15" s="186"/>
      <c r="C15" s="141" t="s">
        <v>12</v>
      </c>
      <c r="D15" s="142"/>
      <c r="E15" s="142"/>
      <c r="F15" s="142"/>
      <c r="G15" s="142"/>
      <c r="H15" s="142"/>
      <c r="I15" s="143"/>
      <c r="J15" s="11"/>
    </row>
    <row r="16" spans="1:10" s="15" customFormat="1" ht="27.75" customHeight="1">
      <c r="A16" s="12"/>
      <c r="B16" s="186"/>
      <c r="C16" s="57" t="s">
        <v>13</v>
      </c>
      <c r="D16" s="62" t="s">
        <v>14</v>
      </c>
      <c r="E16" s="63" t="s">
        <v>15</v>
      </c>
      <c r="F16" s="144" t="s">
        <v>16</v>
      </c>
      <c r="G16" s="144"/>
      <c r="H16" s="144"/>
      <c r="I16" s="145"/>
      <c r="J16" s="14"/>
    </row>
    <row r="17" spans="1:10" s="15" customFormat="1" ht="29.25" customHeight="1">
      <c r="A17" s="12"/>
      <c r="B17" s="186"/>
      <c r="C17" s="58" t="s">
        <v>17</v>
      </c>
      <c r="D17" s="64" t="s">
        <v>18</v>
      </c>
      <c r="E17" s="49" t="s">
        <v>15</v>
      </c>
      <c r="F17" s="99" t="s">
        <v>19</v>
      </c>
      <c r="G17" s="99"/>
      <c r="H17" s="99"/>
      <c r="I17" s="100"/>
      <c r="J17" s="14"/>
    </row>
    <row r="18" spans="1:10" s="15" customFormat="1" ht="29.25" customHeight="1">
      <c r="A18" s="12"/>
      <c r="B18" s="186"/>
      <c r="C18" s="160" t="s">
        <v>54</v>
      </c>
      <c r="D18" s="99"/>
      <c r="E18" s="161"/>
      <c r="F18" s="50" t="s">
        <v>2</v>
      </c>
      <c r="G18" s="183" t="s">
        <v>55</v>
      </c>
      <c r="H18" s="99"/>
      <c r="I18" s="100"/>
      <c r="J18" s="14"/>
    </row>
    <row r="19" spans="1:10" s="15" customFormat="1" ht="19.5" customHeight="1">
      <c r="A19" s="12"/>
      <c r="B19" s="186"/>
      <c r="C19" s="59" t="s">
        <v>50</v>
      </c>
      <c r="D19" s="184" t="s">
        <v>52</v>
      </c>
      <c r="E19" s="185"/>
      <c r="F19" s="89"/>
      <c r="G19" s="65" t="s">
        <v>4</v>
      </c>
      <c r="H19" s="157">
        <v>1</v>
      </c>
      <c r="I19" s="158"/>
      <c r="J19" s="14"/>
    </row>
    <row r="20" spans="1:10" s="15" customFormat="1" ht="19.5" customHeight="1">
      <c r="A20" s="12"/>
      <c r="B20" s="186"/>
      <c r="C20" s="59" t="s">
        <v>82</v>
      </c>
      <c r="D20" s="184" t="s">
        <v>81</v>
      </c>
      <c r="E20" s="185"/>
      <c r="F20" s="89"/>
      <c r="G20" s="65" t="s">
        <v>85</v>
      </c>
      <c r="H20" s="157">
        <v>1</v>
      </c>
      <c r="I20" s="158"/>
      <c r="J20" s="14"/>
    </row>
    <row r="21" spans="1:10" s="15" customFormat="1" ht="19.5" customHeight="1">
      <c r="A21" s="12"/>
      <c r="B21" s="186"/>
      <c r="C21" s="59" t="s">
        <v>83</v>
      </c>
      <c r="D21" s="92" t="s">
        <v>84</v>
      </c>
      <c r="E21" s="93"/>
      <c r="F21" s="89"/>
      <c r="G21" s="65" t="s">
        <v>86</v>
      </c>
      <c r="H21" s="157">
        <v>1</v>
      </c>
      <c r="I21" s="158"/>
      <c r="J21" s="14"/>
    </row>
    <row r="22" spans="1:10" s="15" customFormat="1" ht="19.5" customHeight="1">
      <c r="A22" s="12"/>
      <c r="B22" s="186"/>
      <c r="C22" s="59" t="s">
        <v>51</v>
      </c>
      <c r="D22" s="184" t="s">
        <v>60</v>
      </c>
      <c r="E22" s="185"/>
      <c r="F22" s="89">
        <v>0</v>
      </c>
      <c r="G22" s="65" t="s">
        <v>5</v>
      </c>
      <c r="H22" s="157">
        <v>0.6</v>
      </c>
      <c r="I22" s="158"/>
      <c r="J22" s="14"/>
    </row>
    <row r="23" spans="1:10" s="15" customFormat="1" ht="19.5" customHeight="1">
      <c r="A23" s="12"/>
      <c r="B23" s="186"/>
      <c r="C23" s="59" t="s">
        <v>56</v>
      </c>
      <c r="D23" s="184" t="s">
        <v>61</v>
      </c>
      <c r="E23" s="185"/>
      <c r="F23" s="89">
        <v>0</v>
      </c>
      <c r="G23" s="65" t="s">
        <v>6</v>
      </c>
      <c r="H23" s="157">
        <v>0.75</v>
      </c>
      <c r="I23" s="158"/>
      <c r="J23" s="14"/>
    </row>
    <row r="24" spans="1:10" s="15" customFormat="1" ht="19.5" customHeight="1">
      <c r="A24" s="12"/>
      <c r="B24" s="186"/>
      <c r="C24" s="59" t="s">
        <v>57</v>
      </c>
      <c r="D24" s="184" t="s">
        <v>62</v>
      </c>
      <c r="E24" s="185"/>
      <c r="F24" s="89">
        <v>0</v>
      </c>
      <c r="G24" s="65" t="s">
        <v>7</v>
      </c>
      <c r="H24" s="157">
        <v>0.8</v>
      </c>
      <c r="I24" s="158"/>
      <c r="J24" s="14"/>
    </row>
    <row r="25" spans="1:10" s="15" customFormat="1" ht="19.5" customHeight="1">
      <c r="A25" s="12"/>
      <c r="B25" s="186"/>
      <c r="C25" s="59" t="s">
        <v>58</v>
      </c>
      <c r="D25" s="184" t="s">
        <v>63</v>
      </c>
      <c r="E25" s="185"/>
      <c r="F25" s="89">
        <v>0</v>
      </c>
      <c r="G25" s="65" t="s">
        <v>65</v>
      </c>
      <c r="H25" s="157">
        <v>0.9</v>
      </c>
      <c r="I25" s="158"/>
      <c r="J25" s="14"/>
    </row>
    <row r="26" spans="1:10" s="15" customFormat="1" ht="19.5" customHeight="1">
      <c r="A26" s="12"/>
      <c r="B26" s="186"/>
      <c r="C26" s="59" t="s">
        <v>59</v>
      </c>
      <c r="D26" s="184" t="s">
        <v>64</v>
      </c>
      <c r="E26" s="185"/>
      <c r="F26" s="89">
        <v>0</v>
      </c>
      <c r="G26" s="65" t="s">
        <v>66</v>
      </c>
      <c r="H26" s="157">
        <v>0.95</v>
      </c>
      <c r="I26" s="158"/>
      <c r="J26" s="14"/>
    </row>
    <row r="27" spans="1:10" s="15" customFormat="1" ht="36" customHeight="1" thickBot="1">
      <c r="A27" s="12"/>
      <c r="B27" s="186"/>
      <c r="C27" s="60" t="s">
        <v>20</v>
      </c>
      <c r="D27" s="197" t="s">
        <v>53</v>
      </c>
      <c r="E27" s="198"/>
      <c r="F27" s="98">
        <f>SUM(F19:F26)</f>
        <v>0</v>
      </c>
      <c r="G27" s="204"/>
      <c r="H27" s="204"/>
      <c r="I27" s="205"/>
      <c r="J27" s="14"/>
    </row>
    <row r="28" spans="1:10" s="9" customFormat="1" ht="12.75" customHeight="1" thickBot="1">
      <c r="A28" s="1"/>
      <c r="B28" s="10"/>
      <c r="C28" s="34"/>
      <c r="D28" s="34"/>
      <c r="E28" s="35"/>
      <c r="F28" s="34"/>
      <c r="G28" s="34"/>
      <c r="H28" s="34"/>
      <c r="I28" s="34"/>
      <c r="J28" s="11"/>
    </row>
    <row r="29" spans="1:10" s="15" customFormat="1" ht="31.5" customHeight="1" thickBot="1">
      <c r="A29" s="12"/>
      <c r="B29" s="13"/>
      <c r="C29" s="51" t="s">
        <v>21</v>
      </c>
      <c r="D29" s="66" t="s">
        <v>22</v>
      </c>
      <c r="E29" s="67" t="s">
        <v>15</v>
      </c>
      <c r="F29" s="68" t="s">
        <v>74</v>
      </c>
      <c r="G29" s="69">
        <f>3*F27/10000</f>
        <v>0</v>
      </c>
      <c r="H29" s="146" t="s">
        <v>0</v>
      </c>
      <c r="I29" s="147"/>
      <c r="J29" s="14"/>
    </row>
    <row r="30" spans="1:10" s="9" customFormat="1" ht="12.75" customHeight="1" thickBot="1">
      <c r="A30" s="1"/>
      <c r="B30" s="10"/>
      <c r="C30" s="70"/>
      <c r="D30" s="70"/>
      <c r="E30" s="71"/>
      <c r="F30" s="70"/>
      <c r="G30" s="70"/>
      <c r="H30" s="70"/>
      <c r="I30" s="70"/>
      <c r="J30" s="11"/>
    </row>
    <row r="31" spans="1:10" s="15" customFormat="1" ht="34.5" customHeight="1">
      <c r="A31" s="12"/>
      <c r="B31" s="13"/>
      <c r="C31" s="52" t="s">
        <v>23</v>
      </c>
      <c r="D31" s="72" t="s">
        <v>24</v>
      </c>
      <c r="E31" s="73" t="s">
        <v>15</v>
      </c>
      <c r="F31" s="94" t="s">
        <v>87</v>
      </c>
      <c r="G31" s="74" t="str">
        <f>IF(F27=0," ",((F19*H19)+(F20*H20)+(F21*H21)+(F22*H22)+(F23*H23)+(F24*H24)+(F25*H25)+(F26*H26))/F27)</f>
        <v> </v>
      </c>
      <c r="H31" s="75"/>
      <c r="I31" s="76"/>
      <c r="J31" s="14"/>
    </row>
    <row r="32" spans="1:10" s="15" customFormat="1" ht="38.25" customHeight="1">
      <c r="A32" s="12"/>
      <c r="B32" s="13"/>
      <c r="C32" s="53" t="s">
        <v>25</v>
      </c>
      <c r="D32" s="77" t="s">
        <v>26</v>
      </c>
      <c r="E32" s="49" t="s">
        <v>15</v>
      </c>
      <c r="F32" s="95" t="s">
        <v>75</v>
      </c>
      <c r="G32" s="78" t="str">
        <f>IF(F27=0," ",(3600*G29)/(F27*G31))</f>
        <v> </v>
      </c>
      <c r="H32" s="99" t="s">
        <v>3</v>
      </c>
      <c r="I32" s="100"/>
      <c r="J32" s="14"/>
    </row>
    <row r="33" spans="1:10" s="9" customFormat="1" ht="38.25" customHeight="1">
      <c r="A33" s="1"/>
      <c r="B33" s="10"/>
      <c r="C33" s="54" t="s">
        <v>27</v>
      </c>
      <c r="D33" s="150" t="s">
        <v>90</v>
      </c>
      <c r="E33" s="150"/>
      <c r="F33" s="150"/>
      <c r="G33" s="79" t="str">
        <f>IF(F27=0," ",POWER(10,-0.328*LOG10(G32)+1.689))</f>
        <v> </v>
      </c>
      <c r="H33" s="99" t="s">
        <v>1</v>
      </c>
      <c r="I33" s="100"/>
      <c r="J33" s="11"/>
    </row>
    <row r="34" spans="1:10" s="15" customFormat="1" ht="38.25" customHeight="1" thickBot="1">
      <c r="A34" s="12"/>
      <c r="B34" s="13"/>
      <c r="C34" s="55" t="s">
        <v>48</v>
      </c>
      <c r="D34" s="80" t="s">
        <v>76</v>
      </c>
      <c r="E34" s="81" t="s">
        <v>15</v>
      </c>
      <c r="F34" s="82" t="s">
        <v>28</v>
      </c>
      <c r="G34" s="83" t="str">
        <f>IF(F27=0," ",G33*F27*G31/1000)</f>
        <v> </v>
      </c>
      <c r="H34" s="101" t="s">
        <v>49</v>
      </c>
      <c r="I34" s="102"/>
      <c r="J34" s="14"/>
    </row>
    <row r="35" spans="1:10" s="9" customFormat="1" ht="12" customHeight="1" thickBot="1">
      <c r="A35" s="1"/>
      <c r="B35" s="10"/>
      <c r="C35" s="29"/>
      <c r="D35" s="30"/>
      <c r="E35" s="31"/>
      <c r="F35" s="32"/>
      <c r="G35" s="151"/>
      <c r="H35" s="151"/>
      <c r="I35" s="33"/>
      <c r="J35" s="11"/>
    </row>
    <row r="36" spans="1:10" s="9" customFormat="1" ht="32.25" customHeight="1" thickBot="1">
      <c r="A36" s="1"/>
      <c r="B36" s="10"/>
      <c r="C36" s="152" t="s">
        <v>69</v>
      </c>
      <c r="D36" s="153"/>
      <c r="E36" s="153"/>
      <c r="F36" s="154"/>
      <c r="G36" s="155" t="str">
        <f>G34</f>
        <v> </v>
      </c>
      <c r="H36" s="156"/>
      <c r="I36" s="45" t="s">
        <v>70</v>
      </c>
      <c r="J36" s="11"/>
    </row>
    <row r="37" spans="1:10" s="9" customFormat="1" ht="10.5" customHeight="1" thickBot="1">
      <c r="A37" s="1"/>
      <c r="B37" s="10"/>
      <c r="C37" s="29"/>
      <c r="D37" s="30"/>
      <c r="E37" s="31"/>
      <c r="F37" s="32"/>
      <c r="G37" s="33"/>
      <c r="H37" s="33"/>
      <c r="I37" s="33"/>
      <c r="J37" s="11"/>
    </row>
    <row r="38" spans="1:10" s="9" customFormat="1" ht="44.25" customHeight="1" thickBot="1">
      <c r="A38" s="1"/>
      <c r="B38" s="10"/>
      <c r="C38" s="61" t="s">
        <v>72</v>
      </c>
      <c r="D38" s="199" t="s">
        <v>73</v>
      </c>
      <c r="E38" s="200"/>
      <c r="F38" s="201"/>
      <c r="G38" s="202"/>
      <c r="H38" s="203"/>
      <c r="I38" s="84" t="s">
        <v>2</v>
      </c>
      <c r="J38" s="11"/>
    </row>
    <row r="39" spans="1:10" s="9" customFormat="1" ht="44.25" customHeight="1">
      <c r="A39" s="1"/>
      <c r="B39" s="10"/>
      <c r="C39" s="52" t="s">
        <v>29</v>
      </c>
      <c r="D39" s="72" t="s">
        <v>30</v>
      </c>
      <c r="E39" s="85" t="s">
        <v>15</v>
      </c>
      <c r="F39" s="97" t="s">
        <v>88</v>
      </c>
      <c r="G39" s="159" t="str">
        <f>IF(G38=0," ",G36/(G40*G38))</f>
        <v> </v>
      </c>
      <c r="H39" s="159"/>
      <c r="I39" s="84" t="s">
        <v>8</v>
      </c>
      <c r="J39" s="11"/>
    </row>
    <row r="40" spans="1:10" s="9" customFormat="1" ht="67.5" customHeight="1" thickBot="1">
      <c r="A40" s="1"/>
      <c r="B40" s="10"/>
      <c r="C40" s="105" t="s">
        <v>77</v>
      </c>
      <c r="D40" s="106"/>
      <c r="E40" s="106"/>
      <c r="F40" s="106"/>
      <c r="G40" s="109"/>
      <c r="H40" s="109"/>
      <c r="I40" s="56"/>
      <c r="J40" s="11"/>
    </row>
    <row r="41" spans="1:10" s="9" customFormat="1" ht="44.25" customHeight="1">
      <c r="A41" s="1"/>
      <c r="B41" s="10"/>
      <c r="C41" s="53" t="s">
        <v>31</v>
      </c>
      <c r="D41" s="86" t="s">
        <v>32</v>
      </c>
      <c r="E41" s="48" t="s">
        <v>15</v>
      </c>
      <c r="F41" s="96" t="s">
        <v>78</v>
      </c>
      <c r="G41" s="148" t="str">
        <f>IF(F27=0," ",1000*(G29/(2100*G39^0.5))^0.5)</f>
        <v> </v>
      </c>
      <c r="H41" s="149"/>
      <c r="I41" s="87" t="s">
        <v>1</v>
      </c>
      <c r="J41" s="11"/>
    </row>
    <row r="42" spans="1:10" s="9" customFormat="1" ht="36.75" customHeight="1" thickBot="1">
      <c r="A42" s="1"/>
      <c r="B42" s="16"/>
      <c r="C42" s="110" t="s">
        <v>33</v>
      </c>
      <c r="D42" s="111"/>
      <c r="E42" s="112"/>
      <c r="F42" s="111"/>
      <c r="G42" s="111"/>
      <c r="H42" s="111"/>
      <c r="I42" s="113"/>
      <c r="J42" s="17"/>
    </row>
    <row r="43" spans="1:10" s="9" customFormat="1" ht="27" customHeight="1" thickBot="1">
      <c r="A43" s="1"/>
      <c r="B43" s="10"/>
      <c r="C43" s="118" t="s">
        <v>34</v>
      </c>
      <c r="D43" s="119"/>
      <c r="E43" s="119"/>
      <c r="F43" s="120"/>
      <c r="G43" s="121"/>
      <c r="H43" s="122"/>
      <c r="I43" s="88" t="s">
        <v>1</v>
      </c>
      <c r="J43" s="11"/>
    </row>
    <row r="44" spans="1:10" s="9" customFormat="1" ht="48" customHeight="1" thickBot="1">
      <c r="A44" s="1"/>
      <c r="B44" s="10"/>
      <c r="C44" s="123" t="s">
        <v>35</v>
      </c>
      <c r="D44" s="124"/>
      <c r="E44" s="124"/>
      <c r="F44" s="124"/>
      <c r="G44" s="124"/>
      <c r="H44" s="124"/>
      <c r="I44" s="125"/>
      <c r="J44" s="11"/>
    </row>
    <row r="45" spans="1:10" s="9" customFormat="1" ht="15.75" customHeight="1" thickBot="1">
      <c r="A45" s="1"/>
      <c r="B45" s="10"/>
      <c r="C45" s="35"/>
      <c r="D45" s="35"/>
      <c r="E45" s="35"/>
      <c r="F45" s="35"/>
      <c r="G45" s="35"/>
      <c r="H45" s="35"/>
      <c r="I45" s="35"/>
      <c r="J45" s="11"/>
    </row>
    <row r="46" spans="1:10" s="9" customFormat="1" ht="48" customHeight="1" thickBot="1">
      <c r="A46" s="1"/>
      <c r="B46" s="10"/>
      <c r="C46" s="162" t="s">
        <v>36</v>
      </c>
      <c r="D46" s="163"/>
      <c r="E46" s="90"/>
      <c r="F46" s="91" t="s">
        <v>80</v>
      </c>
      <c r="G46" s="164"/>
      <c r="H46" s="164"/>
      <c r="I46" s="165"/>
      <c r="J46" s="11"/>
    </row>
    <row r="47" spans="1:10" s="21" customFormat="1" ht="26.25" customHeight="1">
      <c r="A47" s="18"/>
      <c r="B47" s="19"/>
      <c r="C47" s="114" t="s">
        <v>89</v>
      </c>
      <c r="D47" s="115"/>
      <c r="E47" s="115"/>
      <c r="F47" s="107"/>
      <c r="G47" s="108"/>
      <c r="H47" s="108"/>
      <c r="I47" s="47"/>
      <c r="J47" s="20"/>
    </row>
    <row r="48" spans="1:10" s="21" customFormat="1" ht="26.25" customHeight="1">
      <c r="A48" s="18"/>
      <c r="B48" s="19"/>
      <c r="C48" s="116" t="s">
        <v>37</v>
      </c>
      <c r="D48" s="117"/>
      <c r="E48" s="117"/>
      <c r="F48" s="103">
        <f>G40</f>
        <v>0</v>
      </c>
      <c r="G48" s="104"/>
      <c r="H48" s="104"/>
      <c r="I48" s="46"/>
      <c r="J48" s="20"/>
    </row>
    <row r="49" spans="1:10" s="21" customFormat="1" ht="26.25" customHeight="1">
      <c r="A49" s="18"/>
      <c r="B49" s="19"/>
      <c r="C49" s="116" t="s">
        <v>38</v>
      </c>
      <c r="D49" s="117"/>
      <c r="E49" s="117"/>
      <c r="F49" s="171" t="str">
        <f>G39</f>
        <v> </v>
      </c>
      <c r="G49" s="172"/>
      <c r="H49" s="173"/>
      <c r="I49" s="36" t="s">
        <v>8</v>
      </c>
      <c r="J49" s="20"/>
    </row>
    <row r="50" spans="1:10" s="21" customFormat="1" ht="26.25" customHeight="1">
      <c r="A50" s="18"/>
      <c r="B50" s="19"/>
      <c r="C50" s="116" t="s">
        <v>71</v>
      </c>
      <c r="D50" s="117"/>
      <c r="E50" s="117"/>
      <c r="F50" s="175">
        <f>G38</f>
        <v>0</v>
      </c>
      <c r="G50" s="176"/>
      <c r="H50" s="177"/>
      <c r="I50" s="36" t="s">
        <v>2</v>
      </c>
      <c r="J50" s="20"/>
    </row>
    <row r="51" spans="1:10" s="21" customFormat="1" ht="26.25" customHeight="1">
      <c r="A51" s="18"/>
      <c r="B51" s="19"/>
      <c r="C51" s="116" t="s">
        <v>39</v>
      </c>
      <c r="D51" s="117"/>
      <c r="E51" s="117"/>
      <c r="F51" s="174" t="str">
        <f>G36</f>
        <v> </v>
      </c>
      <c r="G51" s="172"/>
      <c r="H51" s="173"/>
      <c r="I51" s="37" t="s">
        <v>49</v>
      </c>
      <c r="J51" s="20"/>
    </row>
    <row r="52" spans="1:10" s="21" customFormat="1" ht="26.25" customHeight="1" thickBot="1">
      <c r="A52" s="18"/>
      <c r="B52" s="19"/>
      <c r="C52" s="166" t="s">
        <v>40</v>
      </c>
      <c r="D52" s="167"/>
      <c r="E52" s="167"/>
      <c r="F52" s="168" t="str">
        <f>IF(G41&lt;50,50,G41)</f>
        <v> </v>
      </c>
      <c r="G52" s="169"/>
      <c r="H52" s="170"/>
      <c r="I52" s="38" t="s">
        <v>1</v>
      </c>
      <c r="J52" s="20"/>
    </row>
    <row r="53" spans="1:10" s="9" customFormat="1" ht="19.5" thickBot="1">
      <c r="A53" s="1"/>
      <c r="B53" s="22"/>
      <c r="C53" s="39"/>
      <c r="D53" s="40"/>
      <c r="E53" s="41"/>
      <c r="F53" s="42"/>
      <c r="G53" s="43"/>
      <c r="H53" s="43"/>
      <c r="I53" s="43"/>
      <c r="J53" s="23"/>
    </row>
    <row r="54" spans="3:9" ht="18.75">
      <c r="C54" s="44"/>
      <c r="D54" s="44"/>
      <c r="E54" s="44"/>
      <c r="F54" s="44"/>
      <c r="G54" s="44"/>
      <c r="H54" s="44"/>
      <c r="I54" s="44"/>
    </row>
    <row r="55" spans="3:9" ht="18.75">
      <c r="C55" s="44"/>
      <c r="D55" s="44"/>
      <c r="E55" s="44"/>
      <c r="F55" s="44"/>
      <c r="G55" s="44"/>
      <c r="H55" s="44"/>
      <c r="I55" s="44"/>
    </row>
    <row r="56" spans="3:9" ht="18.75">
      <c r="C56" s="44"/>
      <c r="D56" s="44"/>
      <c r="E56" s="44"/>
      <c r="F56" s="44"/>
      <c r="G56" s="44"/>
      <c r="H56" s="44"/>
      <c r="I56" s="44"/>
    </row>
    <row r="57" spans="3:9" ht="18.75">
      <c r="C57" s="44"/>
      <c r="D57" s="44"/>
      <c r="E57" s="44"/>
      <c r="F57" s="44"/>
      <c r="G57" s="44"/>
      <c r="H57" s="44"/>
      <c r="I57" s="44"/>
    </row>
    <row r="58" spans="3:9" ht="18.75">
      <c r="C58" s="44"/>
      <c r="D58" s="44"/>
      <c r="E58" s="44"/>
      <c r="F58" s="44"/>
      <c r="G58" s="44"/>
      <c r="H58" s="44"/>
      <c r="I58" s="44"/>
    </row>
    <row r="59" spans="3:9" ht="18.75">
      <c r="C59" s="44"/>
      <c r="D59" s="44"/>
      <c r="E59" s="44"/>
      <c r="F59" s="44"/>
      <c r="G59" s="44"/>
      <c r="H59" s="44"/>
      <c r="I59" s="44"/>
    </row>
    <row r="60" spans="3:9" ht="18.75">
      <c r="C60" s="44"/>
      <c r="D60" s="44"/>
      <c r="E60" s="44"/>
      <c r="F60" s="44"/>
      <c r="G60" s="44"/>
      <c r="H60" s="44"/>
      <c r="I60" s="44"/>
    </row>
    <row r="61" spans="3:9" ht="18.75">
      <c r="C61" s="44"/>
      <c r="D61" s="44"/>
      <c r="E61" s="44"/>
      <c r="F61" s="44"/>
      <c r="G61" s="44"/>
      <c r="H61" s="44"/>
      <c r="I61" s="44"/>
    </row>
    <row r="62" spans="3:9" ht="18.75">
      <c r="C62" s="44"/>
      <c r="D62" s="44"/>
      <c r="E62" s="44"/>
      <c r="F62" s="44"/>
      <c r="G62" s="44"/>
      <c r="H62" s="44"/>
      <c r="I62" s="44"/>
    </row>
    <row r="63" spans="3:9" ht="18.75">
      <c r="C63" s="44"/>
      <c r="D63" s="44"/>
      <c r="E63" s="44"/>
      <c r="F63" s="44"/>
      <c r="G63" s="44"/>
      <c r="H63" s="44"/>
      <c r="I63" s="44"/>
    </row>
    <row r="64" spans="3:9" ht="18.75">
      <c r="C64" s="44"/>
      <c r="D64" s="44"/>
      <c r="E64" s="44"/>
      <c r="F64" s="44"/>
      <c r="G64" s="44"/>
      <c r="H64" s="44"/>
      <c r="I64" s="44"/>
    </row>
    <row r="65" spans="3:9" ht="18.75">
      <c r="C65" s="44"/>
      <c r="D65" s="44"/>
      <c r="E65" s="44"/>
      <c r="F65" s="44"/>
      <c r="G65" s="44"/>
      <c r="H65" s="44"/>
      <c r="I65" s="44"/>
    </row>
    <row r="66" spans="3:9" ht="18.75">
      <c r="C66" s="44"/>
      <c r="D66" s="44"/>
      <c r="E66" s="44"/>
      <c r="F66" s="44"/>
      <c r="G66" s="44"/>
      <c r="H66" s="44"/>
      <c r="I66" s="44"/>
    </row>
    <row r="67" spans="3:9" ht="18.75">
      <c r="C67" s="44"/>
      <c r="D67" s="44"/>
      <c r="E67" s="44"/>
      <c r="F67" s="44"/>
      <c r="G67" s="44"/>
      <c r="H67" s="44"/>
      <c r="I67" s="44"/>
    </row>
    <row r="68" spans="3:9" ht="18.75">
      <c r="C68" s="44"/>
      <c r="D68" s="44"/>
      <c r="E68" s="44"/>
      <c r="F68" s="44"/>
      <c r="G68" s="44"/>
      <c r="H68" s="44"/>
      <c r="I68" s="44"/>
    </row>
    <row r="69" spans="3:9" ht="18.75">
      <c r="C69" s="44"/>
      <c r="D69" s="44"/>
      <c r="E69" s="44"/>
      <c r="F69" s="44"/>
      <c r="G69" s="44"/>
      <c r="H69" s="44"/>
      <c r="I69" s="44"/>
    </row>
    <row r="70" spans="3:9" ht="18.75">
      <c r="C70" s="44"/>
      <c r="D70" s="44"/>
      <c r="E70" s="44"/>
      <c r="F70" s="44"/>
      <c r="G70" s="44"/>
      <c r="H70" s="44"/>
      <c r="I70" s="44"/>
    </row>
    <row r="71" spans="3:9" ht="18.75">
      <c r="C71" s="44"/>
      <c r="D71" s="44"/>
      <c r="E71" s="44"/>
      <c r="F71" s="44"/>
      <c r="G71" s="44"/>
      <c r="H71" s="44"/>
      <c r="I71" s="44"/>
    </row>
    <row r="72" spans="3:9" ht="18.75">
      <c r="C72" s="44"/>
      <c r="D72" s="44"/>
      <c r="E72" s="44"/>
      <c r="F72" s="44"/>
      <c r="G72" s="44"/>
      <c r="H72" s="44"/>
      <c r="I72" s="44"/>
    </row>
    <row r="73" spans="3:9" ht="18.75">
      <c r="C73" s="44"/>
      <c r="D73" s="44"/>
      <c r="E73" s="44"/>
      <c r="F73" s="44"/>
      <c r="G73" s="44"/>
      <c r="H73" s="44"/>
      <c r="I73" s="44"/>
    </row>
    <row r="74" spans="3:9" ht="18.75">
      <c r="C74" s="44"/>
      <c r="D74" s="44"/>
      <c r="E74" s="44"/>
      <c r="F74" s="44"/>
      <c r="G74" s="44"/>
      <c r="H74" s="44"/>
      <c r="I74" s="44"/>
    </row>
    <row r="75" spans="3:9" ht="18.75">
      <c r="C75" s="44"/>
      <c r="D75" s="44"/>
      <c r="E75" s="44"/>
      <c r="F75" s="44"/>
      <c r="G75" s="44"/>
      <c r="H75" s="44"/>
      <c r="I75" s="44"/>
    </row>
    <row r="76" spans="3:9" ht="18.75">
      <c r="C76" s="44"/>
      <c r="D76" s="44"/>
      <c r="E76" s="44"/>
      <c r="F76" s="44"/>
      <c r="G76" s="44"/>
      <c r="H76" s="44"/>
      <c r="I76" s="44"/>
    </row>
    <row r="77" spans="3:9" ht="18.75">
      <c r="C77" s="44"/>
      <c r="D77" s="44"/>
      <c r="E77" s="44"/>
      <c r="F77" s="44"/>
      <c r="G77" s="44"/>
      <c r="H77" s="44"/>
      <c r="I77" s="44"/>
    </row>
    <row r="78" spans="3:9" ht="18.75">
      <c r="C78" s="44"/>
      <c r="D78" s="44"/>
      <c r="E78" s="44"/>
      <c r="F78" s="44"/>
      <c r="G78" s="44"/>
      <c r="H78" s="44"/>
      <c r="I78" s="44"/>
    </row>
    <row r="79" spans="3:9" ht="18.75">
      <c r="C79" s="44"/>
      <c r="D79" s="44"/>
      <c r="E79" s="44"/>
      <c r="F79" s="44"/>
      <c r="G79" s="44"/>
      <c r="H79" s="44"/>
      <c r="I79" s="44"/>
    </row>
    <row r="80" spans="3:9" ht="18.75">
      <c r="C80" s="44"/>
      <c r="D80" s="44"/>
      <c r="E80" s="44"/>
      <c r="F80" s="44"/>
      <c r="G80" s="44"/>
      <c r="H80" s="44"/>
      <c r="I80" s="44"/>
    </row>
    <row r="81" spans="3:9" ht="18.75">
      <c r="C81" s="44"/>
      <c r="D81" s="44"/>
      <c r="E81" s="44"/>
      <c r="F81" s="44"/>
      <c r="G81" s="44"/>
      <c r="H81" s="44"/>
      <c r="I81" s="44"/>
    </row>
    <row r="82" spans="3:9" ht="18.75">
      <c r="C82" s="44"/>
      <c r="D82" s="44"/>
      <c r="E82" s="44"/>
      <c r="F82" s="44"/>
      <c r="G82" s="44"/>
      <c r="H82" s="44"/>
      <c r="I82" s="44"/>
    </row>
    <row r="83" spans="3:9" ht="18.75">
      <c r="C83" s="44"/>
      <c r="D83" s="44"/>
      <c r="E83" s="44"/>
      <c r="F83" s="44"/>
      <c r="G83" s="44"/>
      <c r="H83" s="44"/>
      <c r="I83" s="44"/>
    </row>
    <row r="84" spans="3:9" ht="18.75">
      <c r="C84" s="44"/>
      <c r="D84" s="44"/>
      <c r="E84" s="44"/>
      <c r="F84" s="44"/>
      <c r="G84" s="44"/>
      <c r="H84" s="44"/>
      <c r="I84" s="44"/>
    </row>
    <row r="85" spans="3:9" ht="18.75">
      <c r="C85" s="44"/>
      <c r="D85" s="44"/>
      <c r="E85" s="44"/>
      <c r="F85" s="44"/>
      <c r="G85" s="44"/>
      <c r="H85" s="44"/>
      <c r="I85" s="44"/>
    </row>
    <row r="86" spans="3:9" ht="18.75">
      <c r="C86" s="44"/>
      <c r="D86" s="44"/>
      <c r="E86" s="44"/>
      <c r="F86" s="44"/>
      <c r="G86" s="44"/>
      <c r="H86" s="44"/>
      <c r="I86" s="44"/>
    </row>
    <row r="87" spans="3:9" ht="18.75">
      <c r="C87" s="44"/>
      <c r="D87" s="44"/>
      <c r="E87" s="44"/>
      <c r="F87" s="44"/>
      <c r="G87" s="44"/>
      <c r="H87" s="44"/>
      <c r="I87" s="44"/>
    </row>
    <row r="88" spans="3:9" ht="18.75">
      <c r="C88" s="44"/>
      <c r="D88" s="44"/>
      <c r="E88" s="44"/>
      <c r="F88" s="44"/>
      <c r="G88" s="44"/>
      <c r="H88" s="44"/>
      <c r="I88" s="44"/>
    </row>
    <row r="89" spans="3:9" ht="18.75">
      <c r="C89" s="44"/>
      <c r="D89" s="44"/>
      <c r="E89" s="44"/>
      <c r="F89" s="44"/>
      <c r="G89" s="44"/>
      <c r="H89" s="44"/>
      <c r="I89" s="44"/>
    </row>
    <row r="90" spans="3:9" ht="18.75">
      <c r="C90" s="44"/>
      <c r="D90" s="44"/>
      <c r="E90" s="44"/>
      <c r="F90" s="44"/>
      <c r="G90" s="44"/>
      <c r="H90" s="44"/>
      <c r="I90" s="44"/>
    </row>
    <row r="91" spans="3:9" ht="18.75">
      <c r="C91" s="44"/>
      <c r="D91" s="44"/>
      <c r="E91" s="44"/>
      <c r="F91" s="44"/>
      <c r="G91" s="44"/>
      <c r="H91" s="44"/>
      <c r="I91" s="44"/>
    </row>
    <row r="92" spans="3:9" ht="18.75">
      <c r="C92" s="44"/>
      <c r="D92" s="44"/>
      <c r="E92" s="44"/>
      <c r="F92" s="44"/>
      <c r="G92" s="44"/>
      <c r="H92" s="44"/>
      <c r="I92" s="44"/>
    </row>
    <row r="93" spans="3:9" ht="18.75">
      <c r="C93" s="44"/>
      <c r="D93" s="44"/>
      <c r="E93" s="44"/>
      <c r="F93" s="44"/>
      <c r="G93" s="44"/>
      <c r="H93" s="44"/>
      <c r="I93" s="44"/>
    </row>
    <row r="94" spans="3:9" ht="18.75">
      <c r="C94" s="44"/>
      <c r="D94" s="44"/>
      <c r="E94" s="44"/>
      <c r="F94" s="44"/>
      <c r="G94" s="44"/>
      <c r="H94" s="44"/>
      <c r="I94" s="44"/>
    </row>
    <row r="95" spans="3:9" ht="18.75">
      <c r="C95" s="44"/>
      <c r="D95" s="44"/>
      <c r="E95" s="44"/>
      <c r="F95" s="44"/>
      <c r="G95" s="44"/>
      <c r="H95" s="44"/>
      <c r="I95" s="44"/>
    </row>
    <row r="96" spans="3:9" ht="18.75">
      <c r="C96" s="44"/>
      <c r="D96" s="44"/>
      <c r="E96" s="44"/>
      <c r="F96" s="44"/>
      <c r="G96" s="44"/>
      <c r="H96" s="44"/>
      <c r="I96" s="44"/>
    </row>
    <row r="97" spans="3:9" ht="18.75">
      <c r="C97" s="44"/>
      <c r="D97" s="44"/>
      <c r="E97" s="44"/>
      <c r="F97" s="44"/>
      <c r="G97" s="44"/>
      <c r="H97" s="44"/>
      <c r="I97" s="44"/>
    </row>
    <row r="98" spans="3:9" ht="18.75">
      <c r="C98" s="44"/>
      <c r="D98" s="44"/>
      <c r="E98" s="44"/>
      <c r="F98" s="44"/>
      <c r="G98" s="44"/>
      <c r="H98" s="44"/>
      <c r="I98" s="44"/>
    </row>
    <row r="99" spans="3:9" ht="18.75">
      <c r="C99" s="44"/>
      <c r="D99" s="44"/>
      <c r="E99" s="44"/>
      <c r="F99" s="44"/>
      <c r="G99" s="44"/>
      <c r="H99" s="44"/>
      <c r="I99" s="44"/>
    </row>
    <row r="100" spans="3:9" ht="18.75">
      <c r="C100" s="44"/>
      <c r="D100" s="44"/>
      <c r="E100" s="44"/>
      <c r="F100" s="44"/>
      <c r="G100" s="44"/>
      <c r="H100" s="44"/>
      <c r="I100" s="44"/>
    </row>
    <row r="101" spans="3:9" ht="18.75">
      <c r="C101" s="44"/>
      <c r="D101" s="44"/>
      <c r="E101" s="44"/>
      <c r="F101" s="44"/>
      <c r="G101" s="44"/>
      <c r="H101" s="44"/>
      <c r="I101" s="44"/>
    </row>
    <row r="102" spans="3:9" ht="18.75">
      <c r="C102" s="44"/>
      <c r="D102" s="44"/>
      <c r="E102" s="44"/>
      <c r="F102" s="44"/>
      <c r="G102" s="44"/>
      <c r="H102" s="44"/>
      <c r="I102" s="44"/>
    </row>
    <row r="103" spans="3:9" ht="18.75">
      <c r="C103" s="44"/>
      <c r="D103" s="44"/>
      <c r="E103" s="44"/>
      <c r="F103" s="44"/>
      <c r="G103" s="44"/>
      <c r="H103" s="44"/>
      <c r="I103" s="44"/>
    </row>
    <row r="104" spans="3:9" ht="18.75">
      <c r="C104" s="44"/>
      <c r="D104" s="44"/>
      <c r="E104" s="44"/>
      <c r="F104" s="44"/>
      <c r="G104" s="44"/>
      <c r="H104" s="44"/>
      <c r="I104" s="44"/>
    </row>
    <row r="105" spans="3:9" ht="18.75">
      <c r="C105" s="44"/>
      <c r="D105" s="44"/>
      <c r="E105" s="44"/>
      <c r="F105" s="44"/>
      <c r="G105" s="44"/>
      <c r="H105" s="44"/>
      <c r="I105" s="44"/>
    </row>
    <row r="106" spans="3:9" ht="18.75">
      <c r="C106" s="44"/>
      <c r="D106" s="44"/>
      <c r="E106" s="44"/>
      <c r="F106" s="44"/>
      <c r="G106" s="44"/>
      <c r="H106" s="44"/>
      <c r="I106" s="44"/>
    </row>
    <row r="107" spans="3:9" ht="18.75">
      <c r="C107" s="44"/>
      <c r="D107" s="44"/>
      <c r="E107" s="44"/>
      <c r="F107" s="44"/>
      <c r="G107" s="44"/>
      <c r="H107" s="44"/>
      <c r="I107" s="44"/>
    </row>
    <row r="108" spans="3:9" ht="18.75">
      <c r="C108" s="44"/>
      <c r="D108" s="44"/>
      <c r="E108" s="44"/>
      <c r="F108" s="44"/>
      <c r="G108" s="44"/>
      <c r="H108" s="44"/>
      <c r="I108" s="44"/>
    </row>
    <row r="109" spans="3:9" ht="18.75">
      <c r="C109" s="44"/>
      <c r="D109" s="44"/>
      <c r="E109" s="44"/>
      <c r="F109" s="44"/>
      <c r="G109" s="44"/>
      <c r="H109" s="44"/>
      <c r="I109" s="44"/>
    </row>
    <row r="110" spans="3:9" ht="18.75">
      <c r="C110" s="44"/>
      <c r="D110" s="44"/>
      <c r="E110" s="44"/>
      <c r="F110" s="44"/>
      <c r="G110" s="44"/>
      <c r="H110" s="44"/>
      <c r="I110" s="44"/>
    </row>
    <row r="111" spans="3:9" ht="18.75">
      <c r="C111" s="44"/>
      <c r="D111" s="44"/>
      <c r="E111" s="44"/>
      <c r="F111" s="44"/>
      <c r="G111" s="44"/>
      <c r="H111" s="44"/>
      <c r="I111" s="44"/>
    </row>
    <row r="112" spans="3:9" ht="18.75">
      <c r="C112" s="44"/>
      <c r="D112" s="44"/>
      <c r="E112" s="44"/>
      <c r="F112" s="44"/>
      <c r="G112" s="44"/>
      <c r="H112" s="44"/>
      <c r="I112" s="44"/>
    </row>
    <row r="113" spans="3:9" ht="18.75">
      <c r="C113" s="44"/>
      <c r="D113" s="44"/>
      <c r="E113" s="44"/>
      <c r="F113" s="44"/>
      <c r="G113" s="44"/>
      <c r="H113" s="44"/>
      <c r="I113" s="44"/>
    </row>
    <row r="114" spans="3:9" ht="18.75">
      <c r="C114" s="44"/>
      <c r="D114" s="44"/>
      <c r="E114" s="44"/>
      <c r="F114" s="44"/>
      <c r="G114" s="44"/>
      <c r="H114" s="44"/>
      <c r="I114" s="44"/>
    </row>
    <row r="115" spans="3:9" ht="18.75">
      <c r="C115" s="44"/>
      <c r="D115" s="44"/>
      <c r="E115" s="44"/>
      <c r="F115" s="44"/>
      <c r="G115" s="44"/>
      <c r="H115" s="44"/>
      <c r="I115" s="44"/>
    </row>
    <row r="116" spans="3:9" ht="18.75">
      <c r="C116" s="44"/>
      <c r="D116" s="44"/>
      <c r="E116" s="44"/>
      <c r="F116" s="44"/>
      <c r="G116" s="44"/>
      <c r="H116" s="44"/>
      <c r="I116" s="44"/>
    </row>
    <row r="117" spans="3:9" ht="18.75">
      <c r="C117" s="44"/>
      <c r="D117" s="44"/>
      <c r="E117" s="44"/>
      <c r="F117" s="44"/>
      <c r="G117" s="44"/>
      <c r="H117" s="44"/>
      <c r="I117" s="44"/>
    </row>
    <row r="118" spans="3:9" ht="18.75">
      <c r="C118" s="44"/>
      <c r="D118" s="44"/>
      <c r="E118" s="44"/>
      <c r="F118" s="44"/>
      <c r="G118" s="44"/>
      <c r="H118" s="44"/>
      <c r="I118" s="44"/>
    </row>
    <row r="119" spans="3:9" ht="18.75">
      <c r="C119" s="44"/>
      <c r="D119" s="44"/>
      <c r="E119" s="44"/>
      <c r="F119" s="44"/>
      <c r="G119" s="44"/>
      <c r="H119" s="44"/>
      <c r="I119" s="44"/>
    </row>
    <row r="120" spans="3:9" ht="18.75">
      <c r="C120" s="44"/>
      <c r="D120" s="44"/>
      <c r="E120" s="44"/>
      <c r="F120" s="44"/>
      <c r="G120" s="44"/>
      <c r="H120" s="44"/>
      <c r="I120" s="44"/>
    </row>
    <row r="121" spans="3:9" ht="18.75">
      <c r="C121" s="44"/>
      <c r="D121" s="44"/>
      <c r="E121" s="44"/>
      <c r="F121" s="44"/>
      <c r="G121" s="44"/>
      <c r="H121" s="44"/>
      <c r="I121" s="44"/>
    </row>
    <row r="122" spans="3:9" ht="18.75">
      <c r="C122" s="44"/>
      <c r="D122" s="44"/>
      <c r="E122" s="44"/>
      <c r="F122" s="44"/>
      <c r="G122" s="44"/>
      <c r="H122" s="44"/>
      <c r="I122" s="44"/>
    </row>
    <row r="123" spans="3:9" ht="18.75">
      <c r="C123" s="44"/>
      <c r="D123" s="44"/>
      <c r="E123" s="44"/>
      <c r="F123" s="44"/>
      <c r="G123" s="44"/>
      <c r="H123" s="44"/>
      <c r="I123" s="44"/>
    </row>
    <row r="124" spans="3:9" ht="18.75">
      <c r="C124" s="44"/>
      <c r="D124" s="44"/>
      <c r="E124" s="44"/>
      <c r="F124" s="44"/>
      <c r="G124" s="44"/>
      <c r="H124" s="44"/>
      <c r="I124" s="44"/>
    </row>
    <row r="125" spans="3:9" ht="18.75">
      <c r="C125" s="44"/>
      <c r="D125" s="44"/>
      <c r="E125" s="44"/>
      <c r="F125" s="44"/>
      <c r="G125" s="44"/>
      <c r="H125" s="44"/>
      <c r="I125" s="44"/>
    </row>
    <row r="126" spans="3:9" ht="18.75">
      <c r="C126" s="44"/>
      <c r="D126" s="44"/>
      <c r="E126" s="44"/>
      <c r="F126" s="44"/>
      <c r="G126" s="44"/>
      <c r="H126" s="44"/>
      <c r="I126" s="44"/>
    </row>
    <row r="127" spans="3:9" ht="18.75">
      <c r="C127" s="44"/>
      <c r="D127" s="44"/>
      <c r="E127" s="44"/>
      <c r="F127" s="44"/>
      <c r="G127" s="44"/>
      <c r="H127" s="44"/>
      <c r="I127" s="44"/>
    </row>
    <row r="128" spans="3:9" ht="18.75">
      <c r="C128" s="44"/>
      <c r="D128" s="44"/>
      <c r="E128" s="44"/>
      <c r="F128" s="44"/>
      <c r="G128" s="44"/>
      <c r="H128" s="44"/>
      <c r="I128" s="44"/>
    </row>
    <row r="129" spans="3:9" ht="18.75">
      <c r="C129" s="44"/>
      <c r="D129" s="44"/>
      <c r="E129" s="44"/>
      <c r="F129" s="44"/>
      <c r="G129" s="44"/>
      <c r="H129" s="44"/>
      <c r="I129" s="44"/>
    </row>
    <row r="130" spans="3:9" ht="18.75">
      <c r="C130" s="44"/>
      <c r="D130" s="44"/>
      <c r="E130" s="44"/>
      <c r="F130" s="44"/>
      <c r="G130" s="44"/>
      <c r="H130" s="44"/>
      <c r="I130" s="44"/>
    </row>
    <row r="131" spans="3:9" ht="18.75">
      <c r="C131" s="44"/>
      <c r="D131" s="44"/>
      <c r="E131" s="44"/>
      <c r="F131" s="44"/>
      <c r="G131" s="44"/>
      <c r="H131" s="44"/>
      <c r="I131" s="44"/>
    </row>
    <row r="132" spans="3:9" ht="18.75">
      <c r="C132" s="44"/>
      <c r="D132" s="44"/>
      <c r="E132" s="44"/>
      <c r="F132" s="44"/>
      <c r="G132" s="44"/>
      <c r="H132" s="44"/>
      <c r="I132" s="44"/>
    </row>
    <row r="133" spans="3:9" ht="18.75">
      <c r="C133" s="44"/>
      <c r="D133" s="44"/>
      <c r="E133" s="44"/>
      <c r="F133" s="44"/>
      <c r="G133" s="44"/>
      <c r="H133" s="44"/>
      <c r="I133" s="44"/>
    </row>
    <row r="134" spans="3:9" ht="18.75">
      <c r="C134" s="44"/>
      <c r="D134" s="44"/>
      <c r="E134" s="44"/>
      <c r="F134" s="44"/>
      <c r="G134" s="44"/>
      <c r="H134" s="44"/>
      <c r="I134" s="44"/>
    </row>
    <row r="135" spans="3:9" ht="18.75">
      <c r="C135" s="44"/>
      <c r="D135" s="44"/>
      <c r="E135" s="44"/>
      <c r="F135" s="44"/>
      <c r="G135" s="44"/>
      <c r="H135" s="44"/>
      <c r="I135" s="44"/>
    </row>
    <row r="136" spans="3:9" ht="18.75">
      <c r="C136" s="44"/>
      <c r="D136" s="44"/>
      <c r="E136" s="44"/>
      <c r="F136" s="44"/>
      <c r="G136" s="44"/>
      <c r="H136" s="44"/>
      <c r="I136" s="44"/>
    </row>
    <row r="137" spans="3:9" ht="18.75">
      <c r="C137" s="44"/>
      <c r="D137" s="44"/>
      <c r="E137" s="44"/>
      <c r="F137" s="44"/>
      <c r="G137" s="44"/>
      <c r="H137" s="44"/>
      <c r="I137" s="44"/>
    </row>
    <row r="138" spans="3:9" ht="18.75">
      <c r="C138" s="44"/>
      <c r="D138" s="44"/>
      <c r="E138" s="44"/>
      <c r="F138" s="44"/>
      <c r="G138" s="44"/>
      <c r="H138" s="44"/>
      <c r="I138" s="44"/>
    </row>
    <row r="139" spans="3:9" ht="18.75">
      <c r="C139" s="44"/>
      <c r="D139" s="44"/>
      <c r="E139" s="44"/>
      <c r="F139" s="44"/>
      <c r="G139" s="44"/>
      <c r="H139" s="44"/>
      <c r="I139" s="44"/>
    </row>
    <row r="140" spans="3:9" ht="18.75">
      <c r="C140" s="44"/>
      <c r="D140" s="44"/>
      <c r="E140" s="44"/>
      <c r="F140" s="44"/>
      <c r="G140" s="44"/>
      <c r="H140" s="44"/>
      <c r="I140" s="44"/>
    </row>
    <row r="141" spans="3:9" ht="18.75">
      <c r="C141" s="44"/>
      <c r="D141" s="44"/>
      <c r="E141" s="44"/>
      <c r="F141" s="44"/>
      <c r="G141" s="44"/>
      <c r="H141" s="44"/>
      <c r="I141" s="44"/>
    </row>
    <row r="142" spans="3:9" ht="18.75">
      <c r="C142" s="44"/>
      <c r="D142" s="44"/>
      <c r="E142" s="44"/>
      <c r="F142" s="44"/>
      <c r="G142" s="44"/>
      <c r="H142" s="44"/>
      <c r="I142" s="44"/>
    </row>
    <row r="143" spans="3:9" ht="18.75">
      <c r="C143" s="44"/>
      <c r="D143" s="44"/>
      <c r="E143" s="44"/>
      <c r="F143" s="44"/>
      <c r="G143" s="44"/>
      <c r="H143" s="44"/>
      <c r="I143" s="44"/>
    </row>
    <row r="144" spans="3:9" ht="18.75">
      <c r="C144" s="44"/>
      <c r="D144" s="44"/>
      <c r="E144" s="44"/>
      <c r="F144" s="44"/>
      <c r="G144" s="44"/>
      <c r="H144" s="44"/>
      <c r="I144" s="44"/>
    </row>
    <row r="145" spans="3:9" ht="18.75">
      <c r="C145" s="44"/>
      <c r="D145" s="44"/>
      <c r="E145" s="44"/>
      <c r="F145" s="44"/>
      <c r="G145" s="44"/>
      <c r="H145" s="44"/>
      <c r="I145" s="44"/>
    </row>
    <row r="146" spans="3:9" ht="18.75">
      <c r="C146" s="44"/>
      <c r="D146" s="44"/>
      <c r="E146" s="44"/>
      <c r="F146" s="44"/>
      <c r="G146" s="44"/>
      <c r="H146" s="44"/>
      <c r="I146" s="44"/>
    </row>
    <row r="147" spans="3:9" ht="18.75">
      <c r="C147" s="44"/>
      <c r="D147" s="44"/>
      <c r="E147" s="44"/>
      <c r="F147" s="44"/>
      <c r="G147" s="44"/>
      <c r="H147" s="44"/>
      <c r="I147" s="44"/>
    </row>
    <row r="148" spans="3:9" ht="18.75">
      <c r="C148" s="44"/>
      <c r="D148" s="44"/>
      <c r="E148" s="44"/>
      <c r="F148" s="44"/>
      <c r="G148" s="44"/>
      <c r="H148" s="44"/>
      <c r="I148" s="44"/>
    </row>
    <row r="149" spans="3:9" ht="18.75">
      <c r="C149" s="44"/>
      <c r="D149" s="44"/>
      <c r="E149" s="44"/>
      <c r="F149" s="44"/>
      <c r="G149" s="44"/>
      <c r="H149" s="44"/>
      <c r="I149" s="44"/>
    </row>
    <row r="150" spans="3:9" ht="18.75">
      <c r="C150" s="44"/>
      <c r="D150" s="44"/>
      <c r="E150" s="44"/>
      <c r="F150" s="44"/>
      <c r="G150" s="44"/>
      <c r="H150" s="44"/>
      <c r="I150" s="44"/>
    </row>
    <row r="151" spans="3:9" ht="18.75">
      <c r="C151" s="44"/>
      <c r="D151" s="44"/>
      <c r="E151" s="44"/>
      <c r="F151" s="44"/>
      <c r="G151" s="44"/>
      <c r="H151" s="44"/>
      <c r="I151" s="44"/>
    </row>
    <row r="152" spans="3:9" ht="18.75">
      <c r="C152" s="44"/>
      <c r="D152" s="44"/>
      <c r="E152" s="44"/>
      <c r="F152" s="44"/>
      <c r="G152" s="44"/>
      <c r="H152" s="44"/>
      <c r="I152" s="44"/>
    </row>
    <row r="153" spans="3:9" ht="18.75">
      <c r="C153" s="44"/>
      <c r="D153" s="44"/>
      <c r="E153" s="44"/>
      <c r="F153" s="44"/>
      <c r="G153" s="44"/>
      <c r="H153" s="44"/>
      <c r="I153" s="44"/>
    </row>
    <row r="154" spans="3:9" ht="18.75">
      <c r="C154" s="44"/>
      <c r="D154" s="44"/>
      <c r="E154" s="44"/>
      <c r="F154" s="44"/>
      <c r="G154" s="44"/>
      <c r="H154" s="44"/>
      <c r="I154" s="44"/>
    </row>
    <row r="155" spans="3:9" ht="18.75">
      <c r="C155" s="44"/>
      <c r="D155" s="44"/>
      <c r="E155" s="44"/>
      <c r="F155" s="44"/>
      <c r="G155" s="44"/>
      <c r="H155" s="44"/>
      <c r="I155" s="44"/>
    </row>
    <row r="156" spans="3:9" ht="18.75">
      <c r="C156" s="44"/>
      <c r="D156" s="44"/>
      <c r="E156" s="44"/>
      <c r="F156" s="44"/>
      <c r="G156" s="44"/>
      <c r="H156" s="44"/>
      <c r="I156" s="44"/>
    </row>
    <row r="157" spans="3:9" ht="18.75">
      <c r="C157" s="44"/>
      <c r="D157" s="44"/>
      <c r="E157" s="44"/>
      <c r="F157" s="44"/>
      <c r="G157" s="44"/>
      <c r="H157" s="44"/>
      <c r="I157" s="44"/>
    </row>
    <row r="158" spans="3:9" ht="18.75">
      <c r="C158" s="44"/>
      <c r="D158" s="44"/>
      <c r="E158" s="44"/>
      <c r="F158" s="44"/>
      <c r="G158" s="44"/>
      <c r="H158" s="44"/>
      <c r="I158" s="44"/>
    </row>
    <row r="159" spans="3:9" ht="18.75">
      <c r="C159" s="44"/>
      <c r="D159" s="44"/>
      <c r="E159" s="44"/>
      <c r="F159" s="44"/>
      <c r="G159" s="44"/>
      <c r="H159" s="44"/>
      <c r="I159" s="44"/>
    </row>
    <row r="160" spans="3:9" ht="18.75">
      <c r="C160" s="44"/>
      <c r="D160" s="44"/>
      <c r="E160" s="44"/>
      <c r="F160" s="44"/>
      <c r="G160" s="44"/>
      <c r="H160" s="44"/>
      <c r="I160" s="44"/>
    </row>
    <row r="161" spans="3:9" ht="18.75">
      <c r="C161" s="44"/>
      <c r="D161" s="44"/>
      <c r="E161" s="44"/>
      <c r="F161" s="44"/>
      <c r="G161" s="44"/>
      <c r="H161" s="44"/>
      <c r="I161" s="44"/>
    </row>
    <row r="162" spans="3:9" ht="18.75">
      <c r="C162" s="44"/>
      <c r="D162" s="44"/>
      <c r="E162" s="44"/>
      <c r="F162" s="44"/>
      <c r="G162" s="44"/>
      <c r="H162" s="44"/>
      <c r="I162" s="44"/>
    </row>
    <row r="163" spans="3:9" ht="18.75">
      <c r="C163" s="44"/>
      <c r="D163" s="44"/>
      <c r="E163" s="44"/>
      <c r="F163" s="44"/>
      <c r="G163" s="44"/>
      <c r="H163" s="44"/>
      <c r="I163" s="44"/>
    </row>
    <row r="164" spans="3:9" ht="18.75">
      <c r="C164" s="44"/>
      <c r="D164" s="44"/>
      <c r="E164" s="44"/>
      <c r="F164" s="44"/>
      <c r="G164" s="44"/>
      <c r="H164" s="44"/>
      <c r="I164" s="44"/>
    </row>
    <row r="165" spans="3:9" ht="18.75">
      <c r="C165" s="44"/>
      <c r="D165" s="44"/>
      <c r="E165" s="44"/>
      <c r="F165" s="44"/>
      <c r="G165" s="44"/>
      <c r="H165" s="44"/>
      <c r="I165" s="44"/>
    </row>
    <row r="166" spans="3:9" ht="18.75">
      <c r="C166" s="44"/>
      <c r="D166" s="44"/>
      <c r="E166" s="44"/>
      <c r="F166" s="44"/>
      <c r="G166" s="44"/>
      <c r="H166" s="44"/>
      <c r="I166" s="44"/>
    </row>
    <row r="167" spans="3:9" ht="18.75">
      <c r="C167" s="44"/>
      <c r="D167" s="44"/>
      <c r="E167" s="44"/>
      <c r="F167" s="44"/>
      <c r="G167" s="44"/>
      <c r="H167" s="44"/>
      <c r="I167" s="44"/>
    </row>
    <row r="168" spans="3:9" ht="18.75">
      <c r="C168" s="44"/>
      <c r="D168" s="44"/>
      <c r="E168" s="44"/>
      <c r="F168" s="44"/>
      <c r="G168" s="44"/>
      <c r="H168" s="44"/>
      <c r="I168" s="44"/>
    </row>
    <row r="169" spans="3:9" ht="18.75">
      <c r="C169" s="44"/>
      <c r="D169" s="44"/>
      <c r="E169" s="44"/>
      <c r="F169" s="44"/>
      <c r="G169" s="44"/>
      <c r="H169" s="44"/>
      <c r="I169" s="44"/>
    </row>
    <row r="170" spans="3:9" ht="18.75">
      <c r="C170" s="44"/>
      <c r="D170" s="44"/>
      <c r="E170" s="44"/>
      <c r="F170" s="44"/>
      <c r="G170" s="44"/>
      <c r="H170" s="44"/>
      <c r="I170" s="44"/>
    </row>
    <row r="171" spans="3:9" ht="18.75">
      <c r="C171" s="44"/>
      <c r="D171" s="44"/>
      <c r="E171" s="44"/>
      <c r="F171" s="44"/>
      <c r="G171" s="44"/>
      <c r="H171" s="44"/>
      <c r="I171" s="44"/>
    </row>
    <row r="172" spans="3:9" ht="18.75">
      <c r="C172" s="44"/>
      <c r="D172" s="44"/>
      <c r="E172" s="44"/>
      <c r="F172" s="44"/>
      <c r="G172" s="44"/>
      <c r="H172" s="44"/>
      <c r="I172" s="44"/>
    </row>
    <row r="173" spans="3:9" ht="18.75">
      <c r="C173" s="44"/>
      <c r="D173" s="44"/>
      <c r="E173" s="44"/>
      <c r="F173" s="44"/>
      <c r="G173" s="44"/>
      <c r="H173" s="44"/>
      <c r="I173" s="44"/>
    </row>
    <row r="174" spans="3:9" ht="18.75">
      <c r="C174" s="44"/>
      <c r="D174" s="44"/>
      <c r="E174" s="44"/>
      <c r="F174" s="44"/>
      <c r="G174" s="44"/>
      <c r="H174" s="44"/>
      <c r="I174" s="44"/>
    </row>
    <row r="175" spans="3:9" ht="18.75">
      <c r="C175" s="44"/>
      <c r="D175" s="44"/>
      <c r="E175" s="44"/>
      <c r="F175" s="44"/>
      <c r="G175" s="44"/>
      <c r="H175" s="44"/>
      <c r="I175" s="44"/>
    </row>
    <row r="176" spans="3:9" ht="18.75">
      <c r="C176" s="44"/>
      <c r="D176" s="44"/>
      <c r="E176" s="44"/>
      <c r="F176" s="44"/>
      <c r="G176" s="44"/>
      <c r="H176" s="44"/>
      <c r="I176" s="44"/>
    </row>
    <row r="177" spans="3:9" ht="18.75">
      <c r="C177" s="44"/>
      <c r="D177" s="44"/>
      <c r="E177" s="44"/>
      <c r="F177" s="44"/>
      <c r="G177" s="44"/>
      <c r="H177" s="44"/>
      <c r="I177" s="44"/>
    </row>
    <row r="178" spans="3:9" ht="18.75">
      <c r="C178" s="44"/>
      <c r="D178" s="44"/>
      <c r="E178" s="44"/>
      <c r="F178" s="44"/>
      <c r="G178" s="44"/>
      <c r="H178" s="44"/>
      <c r="I178" s="44"/>
    </row>
  </sheetData>
  <sheetProtection password="CC23" sheet="1" selectLockedCells="1"/>
  <mergeCells count="76">
    <mergeCell ref="D38:F38"/>
    <mergeCell ref="G38:H38"/>
    <mergeCell ref="G27:I27"/>
    <mergeCell ref="H19:I19"/>
    <mergeCell ref="H20:I20"/>
    <mergeCell ref="H22:I22"/>
    <mergeCell ref="H23:I23"/>
    <mergeCell ref="H24:I24"/>
    <mergeCell ref="H25:I25"/>
    <mergeCell ref="H26:I26"/>
    <mergeCell ref="D19:E19"/>
    <mergeCell ref="D27:E27"/>
    <mergeCell ref="D23:E23"/>
    <mergeCell ref="D20:E20"/>
    <mergeCell ref="D22:E22"/>
    <mergeCell ref="D24:E24"/>
    <mergeCell ref="B6:B27"/>
    <mergeCell ref="E11:F11"/>
    <mergeCell ref="E12:F12"/>
    <mergeCell ref="G7:I7"/>
    <mergeCell ref="G8:I8"/>
    <mergeCell ref="G9:I9"/>
    <mergeCell ref="G11:I11"/>
    <mergeCell ref="G12:I12"/>
    <mergeCell ref="D25:E25"/>
    <mergeCell ref="C14:I14"/>
    <mergeCell ref="F50:H50"/>
    <mergeCell ref="G10:I10"/>
    <mergeCell ref="C7:F7"/>
    <mergeCell ref="C9:D9"/>
    <mergeCell ref="C10:D10"/>
    <mergeCell ref="E9:F9"/>
    <mergeCell ref="E10:F10"/>
    <mergeCell ref="C8:D8"/>
    <mergeCell ref="G18:I18"/>
    <mergeCell ref="D26:E26"/>
    <mergeCell ref="C18:E18"/>
    <mergeCell ref="C46:D46"/>
    <mergeCell ref="G46:I46"/>
    <mergeCell ref="C52:E52"/>
    <mergeCell ref="F52:H52"/>
    <mergeCell ref="C49:E49"/>
    <mergeCell ref="F49:H49"/>
    <mergeCell ref="C51:E51"/>
    <mergeCell ref="F51:H51"/>
    <mergeCell ref="C50:E50"/>
    <mergeCell ref="F16:I16"/>
    <mergeCell ref="F17:I17"/>
    <mergeCell ref="H29:I29"/>
    <mergeCell ref="G41:H41"/>
    <mergeCell ref="D33:F33"/>
    <mergeCell ref="G35:H35"/>
    <mergeCell ref="C36:F36"/>
    <mergeCell ref="G36:H36"/>
    <mergeCell ref="H21:I21"/>
    <mergeCell ref="G39:H39"/>
    <mergeCell ref="C43:F43"/>
    <mergeCell ref="G43:H43"/>
    <mergeCell ref="C44:I44"/>
    <mergeCell ref="C3:I3"/>
    <mergeCell ref="C4:I4"/>
    <mergeCell ref="C6:I6"/>
    <mergeCell ref="E8:F8"/>
    <mergeCell ref="C11:D11"/>
    <mergeCell ref="C12:D12"/>
    <mergeCell ref="C15:I15"/>
    <mergeCell ref="H32:I32"/>
    <mergeCell ref="H33:I33"/>
    <mergeCell ref="H34:I34"/>
    <mergeCell ref="F48:H48"/>
    <mergeCell ref="C40:F40"/>
    <mergeCell ref="F47:H47"/>
    <mergeCell ref="G40:H40"/>
    <mergeCell ref="C42:I42"/>
    <mergeCell ref="C47:E47"/>
    <mergeCell ref="C48:E48"/>
  </mergeCells>
  <printOptions/>
  <pageMargins left="0.7" right="0.7" top="0.53" bottom="0.75" header="0.3" footer="0.3"/>
  <pageSetup fitToHeight="1" fitToWidth="1" horizontalDpi="600" verticalDpi="600" orientation="portrait" paperSize="9" scale="53" r:id="rId2"/>
  <headerFooter>
    <oddHeader>&amp;C&amp;"Calibri,Gras"&amp;14Edition du 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sce</dc:creator>
  <cp:keywords/>
  <dc:description/>
  <cp:lastModifiedBy>site</cp:lastModifiedBy>
  <cp:lastPrinted>2013-08-23T10:20:58Z</cp:lastPrinted>
  <dcterms:created xsi:type="dcterms:W3CDTF">2010-02-22T07:29:48Z</dcterms:created>
  <dcterms:modified xsi:type="dcterms:W3CDTF">2014-05-14T07:35:32Z</dcterms:modified>
  <cp:category/>
  <cp:version/>
  <cp:contentType/>
  <cp:contentStatus/>
</cp:coreProperties>
</file>